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F2B4B32D-67B8-4AD6-ADF9-A9CC44ABB6C1}" xr6:coauthVersionLast="47" xr6:coauthVersionMax="47" xr10:uidLastSave="{00000000-0000-0000-0000-000000000000}"/>
  <bookViews>
    <workbookView xWindow="-108" yWindow="-108" windowWidth="23256" windowHeight="1245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5" i="4" s="1"/>
  <c r="F277" i="4"/>
  <c r="F274" i="4"/>
  <c r="C298" i="4"/>
  <c r="F298" i="4" s="1"/>
  <c r="E301" i="4"/>
  <c r="F297" i="4"/>
  <c r="D13" i="1"/>
  <c r="C5" i="27"/>
  <c r="C37" i="25"/>
  <c r="C19" i="25"/>
  <c r="F280"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F289" i="4"/>
  <c r="E27" i="4"/>
  <c r="F140" i="4"/>
  <c r="F169" i="4"/>
  <c r="F172" i="4" s="1"/>
  <c r="F192" i="4"/>
  <c r="F235" i="4"/>
  <c r="F243" i="4"/>
  <c r="F259" i="4"/>
  <c r="F263" i="4"/>
  <c r="F309" i="4"/>
  <c r="F164" i="4"/>
  <c r="F321" i="4"/>
  <c r="F324" i="4" s="1"/>
  <c r="F141" i="4"/>
  <c r="C227" i="4"/>
  <c r="C224" i="4"/>
  <c r="C124" i="4"/>
  <c r="C121" i="4"/>
  <c r="F302" i="4" l="1"/>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C218" i="4"/>
  <c r="G55" i="4"/>
  <c r="G52" i="4"/>
  <c r="C50" i="4"/>
  <c r="C53" i="4"/>
  <c r="F125" i="4" l="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<sst xmlns="http://schemas.openxmlformats.org/spreadsheetml/2006/main" count="1701" uniqueCount="413">
  <si>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</si>
  <si>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</si>
  <si>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</si>
  <si>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</si>
  <si>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</si>
  <si>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</si>
  <si>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</si>
  <si>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</si>
  <si>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</si>
  <si>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</si>
  <si>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</si>
  <si>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</si>
  <si>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</si>
  <si>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</si>
  <si>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</si>
  <si>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</si>
  <si>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</si>
  <si>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</si>
  <si>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</si>
  <si>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</si>
  <si>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</si>
  <si>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</si>
  <si>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</si>
  <si>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</si>
  <si>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</si>
  <si>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</si>
  <si>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</si>
  <si>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</si>
  <si>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</si>
  <si>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</si>
  <si>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</si>
  <si>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</si>
  <si>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</si>
  <si>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</si>
  <si>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</si>
  <si>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</si>
  <si>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</si>
  <si>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</si>
  <si>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</si>
  <si>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</si>
  <si>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</si>
  <si>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</si>
  <si>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</si>
  <si>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</si>
  <si>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</si>
  <si>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</si>
  <si>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</si>
  <si>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</si>
  <si>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</si>
  <si>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</si>
  <si>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</si>
  <si>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</si>
  <si>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</si>
  <si>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</si>
  <si>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</si>
  <si>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</si>
  <si>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</si>
  <si>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</si>
  <si>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</si>
  <si>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</si>
  <si>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</si>
  <si>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</si>
  <si>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</si>
  <si>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</si>
  <si>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</si>
  <si>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</si>
  <si>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</si>
  <si>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</si>
  <si>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</si>
  <si>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</si>
  <si>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</si>
  <si>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</si>
  <si>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</si>
  <si>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</si>
  <si>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</si>
  <si>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</si>
  <si>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</si>
  <si>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</si>
  <si>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</si>
  <si>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</si>
  <si>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</si>
  <si>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</si>
  <si>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</si>
  <si>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</si>
  <si>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</si>
  <si>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</si>
  <si>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</si>
  <si>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</si>
  <si>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</si>
  <si>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</si>
  <si>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</si>
  <si>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</si>
  <si>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</si>
  <si>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</si>
  <si>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</si>
  <si>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</si>
  <si>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</si>
  <si>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</si>
  <si>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</si>
  <si>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</si>
  <si>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</si>
  <si>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</si>
  <si>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</si>
  <si>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</si>
  <si>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</si>
  <si>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</si>
  <si>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</si>
  <si>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</si>
  <si>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</si>
  <si>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</si>
  <si>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</si>
  <si>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</si>
  <si>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</si>
  <si>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</si>
  <si>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</si>
  <si>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</si>
  <si>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</si>
  <si>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</si>
  <si>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</si>
  <si>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</si>
  <si>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</si>
  <si>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</si>
  <si>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</si>
  <si>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</si>
  <si>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</si>
  <si>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</si>
  <si>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</si>
  <si>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</si>
  <si>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</si>
  <si>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</si>
  <si>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</si>
  <si>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</si>
  <si>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</si>
  <si>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</si>
  <si>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</si>
  <si>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</si>
  <si>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</si>
  <si>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</si>
  <si>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</si>
  <si>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</si>
  <si>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</si>
  <si>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</si>
  <si>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</si>
  <si>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</si>
  <si>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</si>
  <si>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</si>
  <si>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</si>
  <si>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</si>
  <si>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</si>
  <si>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</si>
  <si>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</si>
  <si>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</si>
  <si>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</si>
  <si>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</si>
  <si>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</si>
  <si>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</si>
  <si>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</si>
  <si>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</si>
  <si>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</si>
  <si>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</si>
  <si>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</si>
  <si>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</si>
  <si>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</si>
  <si>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</si>
  <si>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</si>
  <si>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</si>
  <si>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</si>
  <si>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</si>
  <si>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</si>
  <si>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</si>
  <si>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</si>
  <si>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</si>
  <si>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</si>
  <si>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</si>
  <si>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</si>
  <si>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</si>
  <si>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</si>
  <si>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</si>
  <si>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</si>
  <si>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</si>
  <si>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</si>
  <si>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</si>
  <si>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</si>
  <si>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</si>
  <si>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</si>
  <si>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</si>
  <si>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</si>
  <si>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</si>
  <si>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</si>
  <si>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</si>
  <si>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</si>
  <si>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</si>
  <si>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</si>
  <si>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</si>
  <si>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</si>
  <si>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</si>
  <si>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</si>
  <si>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</si>
  <si>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</si>
  <si>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</si>
  <si>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</si>
  <si>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</si>
  <si>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</si>
  <si>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</si>
  <si>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</si>
  <si>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</si>
  <si>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</si>
  <si>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</si>
  <si>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</si>
  <si>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</si>
  <si>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</si>
  <si>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</si>
  <si>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</si>
  <si>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</si>
  <si>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</si>
  <si>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</si>
  <si>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</si>
  <si>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</si>
  <si>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</si>
  <si>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</si>
  <si>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</si>
  <si>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</si>
  <si>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</si>
  <si>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</si>
  <si>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</si>
  <si>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</si>
  <si>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</si>
  <si>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</si>
  <si>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</si>
  <si>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</si>
  <si>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</si>
  <si>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</si>
  <si>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</si>
  <si>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</si>
  <si>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</si>
  <si>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</si>
  <si>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</si>
  <si>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</si>
  <si>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</si>
  <si>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</si>
  <si>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</si>
  <si>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</si>
  <si>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</si>
  <si>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</si>
  <si>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</si>
  <si>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</si>
  <si>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</si>
  <si>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</si>
  <si>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</si>
  <si>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</si>
  <si>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</si>
  <si>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</si>
  <si>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</si>
  <si>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</si>
  <si>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</si>
  <si>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</si>
  <si>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</si>
  <si>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</si>
  <si>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</si>
  <si>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</si>
  <si>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</si>
  <si>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</si>
  <si>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</si>
  <si>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</si>
  <si>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</si>
  <si>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</si>
  <si>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</si>
  <si>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</si>
  <si>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</si>
  <si>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</si>
  <si>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</si>
  <si>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</si>
  <si>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</si>
  <si>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</si>
  <si>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</si>
  <si>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</si>
  <si>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</si>
  <si>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</si>
  <si>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</si>
  <si>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</si>
  <si>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</si>
  <si>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</si>
  <si>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</si>
  <si>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</si>
  <si>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</si>
  <si>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</si>
  <si>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</si>
  <si>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</si>
  <si>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</si>
  <si>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</si>
  <si>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</si>
  <si>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</si>
  <si>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</si>
  <si>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</si>
  <si>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</si>
  <si>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</si>
  <si>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</si>
  <si>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</si>
  <si>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</si>
  <si>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</si>
  <si>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</si>
  <si>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</si>
  <si>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</si>
  <si>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</si>
  <si>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</si>
  <si>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</si>
  <si>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</si>
  <si>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</si>
  <si>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</si>
  <si>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</si>
  <si>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</si>
  <si>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</si>
  <si>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</si>
  <si>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</si>
  <si>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</si>
  <si>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</si>
  <si>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</si>
  <si>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</si>
  <si>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</si>
  <si>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</si>
  <si>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</si>
  <si>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</si>
  <si>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</si>
  <si>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</si>
  <si>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</si>
  <si>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</si>
  <si>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</si>
  <si>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</si>
  <si>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</si>
  <si>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</si>
  <si>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</si>
  <si>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</si>
  <si>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</si>
  <si>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</si>
  <si>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</si>
  <si>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</si>
  <si>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</si>
  <si>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</si>
  <si>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</si>
  <si>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</si>
  <si>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</si>
  <si>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</si>
  <si>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</si>
  <si>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</si>
  <si>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</si>
  <si>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</si>
  <si>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</si>
  <si>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</si>
  <si>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</si>
  <si>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</si>
  <si>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</si>
  <si>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</si>
  <si>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</si>
  <si>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</si>
  <si>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</si>
  <si>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</si>
  <si>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</si>
  <si>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</si>
  <si>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</si>
  <si>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</si>
  <si>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</si>
  <si>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</si>
  <si>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</si>
  <si>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</si>
  <si>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</si>
  <si>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</si>
  <si>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</si>
  <si>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</si>
  <si>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</si>
  <si>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</si>
  <si>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</si>
  <si>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</si>
  <si>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</si>
  <si>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</si>
  <si>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</si>
  <si>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</si>
  <si>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</si>
  <si>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</si>
  <si>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</si>
  <si>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</si>
  <si>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</si>
  <si>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</si>
  <si>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</si>
  <si>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</si>
  <si>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</si>
  <si>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</si>
  <si>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</si>
  <si>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</si>
  <si>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</si>
  <si>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</si>
  <si>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</si>
  <si>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</si>
  <si>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</si>
  <si>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</si>
  <si>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</si>
  <si>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</si>
  <si>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</si>
  <si>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</si>
  <si>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</si>
  <si>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</si>
  <si>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</si>
  <si>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</si>
  <si>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</si>
  <si>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</si>
  <si>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</si>
  <si>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</si>
  <si>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</si>
  <si>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</si>
  <si>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</si>
  <si>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</si>
  <si>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</si>
  <si>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</si>
  <si>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仙台森林管理署</t>
    <rPh sb="0" eb="2">
      <t>センダイ</t>
    </rPh>
    <rPh sb="2" eb="4">
      <t>シンリン</t>
    </rPh>
    <rPh sb="4" eb="7">
      <t>カンリショ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</si>
</sst>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7620</xdr:colOff>
          <xdr:row>6</xdr:row>
          <xdr:rowOff>137160</xdr:rowOff>
        </xdr:from>
        <xdr:to>
          <xdr:col>8</xdr:col>
          <xdr:colOff>617220</xdr:colOff>
          <xdr:row>8</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6</xdr:row>
          <xdr:rowOff>137160</xdr:rowOff>
        </xdr:from>
        <xdr:to>
          <xdr:col>9</xdr:col>
          <xdr:colOff>53340</xdr:colOff>
          <xdr:row>8</xdr:row>
          <xdr:rowOff>45720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4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73.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topLeftCell="A10" zoomScaleNormal="100" zoomScaleSheetLayoutView="100" workbookViewId="0">
      <selection activeCell="A20" sqref="A20:F24"/>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36</v>
      </c>
      <c r="D5" s="284"/>
      <c r="F5" s="39"/>
    </row>
    <row r="6" spans="1:6" ht="14.4" x14ac:dyDescent="0.2">
      <c r="A6" s="38"/>
      <c r="B6" s="237" t="s">
        <v>24</v>
      </c>
      <c r="C6" s="285">
        <f>'2購入希望価格明細（製品）'!B18</f>
        <v>500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89" t="s">
        <v>342</v>
      </c>
      <c r="B13" s="290"/>
      <c r="C13" s="290"/>
      <c r="D13" s="290"/>
      <c r="E13" s="290"/>
      <c r="F13" s="29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36"/>
  <sheetViews>
    <sheetView tabSelected="1" view="pageBreakPreview" topLeftCell="A44" zoomScaleNormal="100" zoomScaleSheetLayoutView="100" workbookViewId="0">
      <selection activeCell="K229" sqref="K229"/>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5" spans="1:8" ht="13.05" x14ac:dyDescent="0.2"/>
    <row r="16" spans="1:8" x14ac:dyDescent="0.2">
      <c r="A16" s="155" t="s">
        <v>253</v>
      </c>
      <c r="B16" s="247" t="s">
        <v>412</v>
      </c>
      <c r="C16" s="248" t="s">
        <v>44</v>
      </c>
    </row>
    <row r="17" spans="1:7" ht="29.25" customHeight="1" x14ac:dyDescent="0.2">
      <c r="A17" s="103" t="s">
        <v>191</v>
      </c>
      <c r="B17" s="87" t="s">
        <v>343</v>
      </c>
      <c r="C17" s="258">
        <v>36</v>
      </c>
      <c r="D17" s="9"/>
      <c r="E17" s="9"/>
      <c r="F17" s="9"/>
      <c r="G17" s="9"/>
    </row>
    <row r="18" spans="1:7" x14ac:dyDescent="0.2">
      <c r="A18" s="104" t="s">
        <v>183</v>
      </c>
      <c r="B18" s="166">
        <f>F40</f>
        <v>500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450</v>
      </c>
      <c r="E22" s="75">
        <f>F280</f>
        <v>0</v>
      </c>
      <c r="F22" s="75">
        <f>SUM(C22:E22)</f>
        <v>450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50</v>
      </c>
      <c r="E24" s="75">
        <f>F290</f>
        <v>0</v>
      </c>
      <c r="F24" s="75">
        <f t="shared" si="0"/>
        <v>50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0</v>
      </c>
      <c r="F26" s="75">
        <f t="shared" si="0"/>
        <v>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500</v>
      </c>
      <c r="E40" s="75">
        <f t="shared" si="2"/>
        <v>0</v>
      </c>
      <c r="F40" s="75">
        <f t="shared" si="0"/>
        <v>500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2.6"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67" t="s">
        <v>17</v>
      </c>
      <c r="B215" s="268"/>
      <c r="C215" s="47" t="s">
        <v>53</v>
      </c>
      <c r="D215" s="68"/>
      <c r="E215" s="47" t="s">
        <v>105</v>
      </c>
      <c r="F215" s="4" t="s">
        <v>12</v>
      </c>
      <c r="G215" s="23"/>
    </row>
    <row r="216" spans="1:7" ht="13.5" customHeight="1" x14ac:dyDescent="0.2">
      <c r="A216" s="264" t="s">
        <v>240</v>
      </c>
      <c r="B216" s="167" t="s">
        <v>322</v>
      </c>
      <c r="C216" s="257"/>
      <c r="D216" s="76"/>
      <c r="E216" s="257"/>
      <c r="F216" s="78" t="str">
        <f>IF(ISERROR(SUM(C218:E218)/SUM(C217:E217))," ",(SUM(C218:E218)/SUM(C217:E217)))</f>
        <v xml:space="preserve"> </v>
      </c>
      <c r="G216" s="119"/>
    </row>
    <row r="217" spans="1:7" ht="13.5" customHeight="1" x14ac:dyDescent="0.2">
      <c r="A217" s="262"/>
      <c r="B217" s="167" t="s">
        <v>323</v>
      </c>
      <c r="C217" s="75"/>
      <c r="D217" s="76"/>
      <c r="E217" s="75"/>
      <c r="F217" s="78">
        <f>SUM(C217:E217)</f>
        <v>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4" t="s">
        <v>225</v>
      </c>
      <c r="B219" s="167" t="s">
        <v>322</v>
      </c>
      <c r="C219" s="257"/>
      <c r="D219" s="76"/>
      <c r="E219" s="257"/>
      <c r="F219" s="78">
        <f>IF(ISERROR(SUM(C221:E221)/SUM(C220:E220))," ",(SUM(C221:E221)/SUM(C220:E220)))</f>
        <v>0</v>
      </c>
      <c r="G219" s="119"/>
    </row>
    <row r="220" spans="1:7" ht="13.5" customHeight="1" x14ac:dyDescent="0.2">
      <c r="A220" s="262"/>
      <c r="B220" s="167" t="s">
        <v>323</v>
      </c>
      <c r="C220" s="75"/>
      <c r="D220" s="76"/>
      <c r="E220" s="75">
        <v>250</v>
      </c>
      <c r="F220" s="78">
        <f>SUM(C220:E220)</f>
        <v>250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4" t="s">
        <v>226</v>
      </c>
      <c r="B222" s="167" t="s">
        <v>322</v>
      </c>
      <c r="C222" s="257"/>
      <c r="D222" s="76"/>
      <c r="E222" s="257"/>
      <c r="F222" s="78">
        <f>IF(ISERROR(SUM(C224:E224)/SUM(C223:E223))," ",(SUM(C224:E224)/SUM(C223:E223)))</f>
        <v>0</v>
      </c>
      <c r="G222" s="119"/>
    </row>
    <row r="223" spans="1:7" ht="13.5" customHeight="1" x14ac:dyDescent="0.2">
      <c r="A223" s="262"/>
      <c r="B223" s="167" t="s">
        <v>323</v>
      </c>
      <c r="C223" s="75"/>
      <c r="D223" s="76"/>
      <c r="E223" s="75">
        <v>150</v>
      </c>
      <c r="F223" s="78">
        <f>SUM(C223:E223)</f>
        <v>150</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4" t="s">
        <v>227</v>
      </c>
      <c r="B225" s="167" t="s">
        <v>322</v>
      </c>
      <c r="C225" s="257"/>
      <c r="D225" s="76"/>
      <c r="E225" s="257"/>
      <c r="F225" s="78">
        <f>IF(ISERROR(SUM(C227:E227)/SUM(C226:E226))," ",(SUM(C227:E227)/SUM(C226:E226)))</f>
        <v>0</v>
      </c>
      <c r="G225" s="119"/>
    </row>
    <row r="226" spans="1:7" ht="13.5" customHeight="1" x14ac:dyDescent="0.2">
      <c r="A226" s="262"/>
      <c r="B226" s="167" t="s">
        <v>323</v>
      </c>
      <c r="C226" s="75"/>
      <c r="D226" s="76"/>
      <c r="E226" s="75">
        <v>50</v>
      </c>
      <c r="F226" s="78">
        <f>SUM(C226:E226)</f>
        <v>50</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4"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450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customHeight="1" x14ac:dyDescent="0.2">
      <c r="A232" s="170"/>
      <c r="B232" s="170"/>
    </row>
    <row r="233" spans="1:7" ht="13.5" customHeight="1" x14ac:dyDescent="0.2">
      <c r="A233" s="170" t="s">
        <v>334</v>
      </c>
      <c r="B233" s="170"/>
      <c r="G233" s="6"/>
    </row>
    <row r="234" spans="1:7" ht="13.5" customHeight="1" x14ac:dyDescent="0.2">
      <c r="A234" s="267" t="s">
        <v>17</v>
      </c>
      <c r="B234" s="268"/>
      <c r="C234" s="47" t="s">
        <v>53</v>
      </c>
      <c r="D234" s="68"/>
      <c r="E234" s="47" t="s">
        <v>105</v>
      </c>
      <c r="F234" s="4" t="s">
        <v>12</v>
      </c>
      <c r="G234" s="23"/>
    </row>
    <row r="235" spans="1:7" ht="13.5" customHeight="1" x14ac:dyDescent="0.2">
      <c r="A235" s="264" t="s">
        <v>240</v>
      </c>
      <c r="B235" s="167" t="s">
        <v>322</v>
      </c>
      <c r="C235" s="257"/>
      <c r="D235" s="76"/>
      <c r="E235" s="257"/>
      <c r="F235" s="78" t="str">
        <f>IF(ISERROR(SUM(C237:E237)/SUM(C236:E236))," ",(SUM(C237:E237)/SUM(C236:E236)))</f>
        <v xml:space="preserve"> </v>
      </c>
      <c r="G235" s="119"/>
    </row>
    <row r="236" spans="1:7" ht="13.5" customHeight="1" x14ac:dyDescent="0.2">
      <c r="A236" s="262"/>
      <c r="B236" s="167" t="s">
        <v>323</v>
      </c>
      <c r="C236" s="75"/>
      <c r="D236" s="76"/>
      <c r="E236" s="75"/>
      <c r="F236" s="78">
        <f>SUM(C236:E236)</f>
        <v>0</v>
      </c>
      <c r="G236" s="119"/>
    </row>
    <row r="237" spans="1:7" ht="13.5" customHeight="1" x14ac:dyDescent="0.2">
      <c r="A237" s="263"/>
      <c r="B237" s="167" t="s">
        <v>52</v>
      </c>
      <c r="C237" s="75">
        <f>C235*C236</f>
        <v>0</v>
      </c>
      <c r="D237" s="76"/>
      <c r="E237" s="75">
        <f>E235*E236</f>
        <v>0</v>
      </c>
      <c r="F237" s="78">
        <f>SUM(C237:E237)</f>
        <v>0</v>
      </c>
      <c r="G237" s="119"/>
    </row>
    <row r="238" spans="1:7" ht="13.5" customHeight="1" x14ac:dyDescent="0.2">
      <c r="A238" s="264" t="s">
        <v>225</v>
      </c>
      <c r="B238" s="167" t="s">
        <v>322</v>
      </c>
      <c r="C238" s="257"/>
      <c r="D238" s="76"/>
      <c r="E238" s="257"/>
      <c r="F238" s="78">
        <f>IF(ISERROR(SUM(C240:E240)/SUM(C239:E239))," ",(SUM(C240:E240)/SUM(C239:E239)))</f>
        <v>0</v>
      </c>
      <c r="G238" s="119"/>
    </row>
    <row r="239" spans="1:7" ht="13.5" customHeight="1" x14ac:dyDescent="0.2">
      <c r="A239" s="262"/>
      <c r="B239" s="167" t="s">
        <v>323</v>
      </c>
      <c r="C239" s="75"/>
      <c r="D239" s="76"/>
      <c r="E239" s="75">
        <v>20</v>
      </c>
      <c r="F239" s="78">
        <f>SUM(C239:E239)</f>
        <v>20</v>
      </c>
      <c r="G239" s="119"/>
    </row>
    <row r="240" spans="1:7" ht="13.5" customHeight="1" x14ac:dyDescent="0.2">
      <c r="A240" s="263"/>
      <c r="B240" s="167" t="s">
        <v>52</v>
      </c>
      <c r="C240" s="75">
        <f>C238*C239</f>
        <v>0</v>
      </c>
      <c r="D240" s="76"/>
      <c r="E240" s="75">
        <f>E238*E239</f>
        <v>0</v>
      </c>
      <c r="F240" s="78">
        <f>SUM(C240:E240)</f>
        <v>0</v>
      </c>
      <c r="G240" s="119"/>
    </row>
    <row r="241" spans="1:7" ht="13.5" customHeight="1" x14ac:dyDescent="0.2">
      <c r="A241" s="264" t="s">
        <v>226</v>
      </c>
      <c r="B241" s="167" t="s">
        <v>322</v>
      </c>
      <c r="C241" s="257"/>
      <c r="D241" s="76"/>
      <c r="E241" s="257"/>
      <c r="F241" s="78">
        <f>IF(ISERROR(SUM(C243:E243)/SUM(C242:E242))," ",(SUM(C243:E243)/SUM(C242:E242)))</f>
        <v>0</v>
      </c>
      <c r="G241" s="119"/>
    </row>
    <row r="242" spans="1:7" ht="13.5" customHeight="1" x14ac:dyDescent="0.2">
      <c r="A242" s="262"/>
      <c r="B242" s="167" t="s">
        <v>323</v>
      </c>
      <c r="C242" s="75"/>
      <c r="D242" s="76"/>
      <c r="E242" s="75">
        <v>20</v>
      </c>
      <c r="F242" s="78">
        <f>SUM(C242:E242)</f>
        <v>20</v>
      </c>
      <c r="G242" s="119"/>
    </row>
    <row r="243" spans="1:7" ht="13.5" customHeight="1" x14ac:dyDescent="0.2">
      <c r="A243" s="263"/>
      <c r="B243" s="167" t="s">
        <v>52</v>
      </c>
      <c r="C243" s="75">
        <f t="shared" ref="C243" si="44">C241*C242</f>
        <v>0</v>
      </c>
      <c r="D243" s="76"/>
      <c r="E243" s="75">
        <f t="shared" ref="E243" si="45">E241*E242</f>
        <v>0</v>
      </c>
      <c r="F243" s="78">
        <f>SUM(C243:E243)</f>
        <v>0</v>
      </c>
      <c r="G243" s="119"/>
    </row>
    <row r="244" spans="1:7" ht="13.5" customHeight="1" x14ac:dyDescent="0.2">
      <c r="A244" s="264" t="s">
        <v>227</v>
      </c>
      <c r="B244" s="167" t="s">
        <v>322</v>
      </c>
      <c r="C244" s="257"/>
      <c r="D244" s="76"/>
      <c r="E244" s="257"/>
      <c r="F244" s="78">
        <f>IF(ISERROR(SUM(C246:E246)/SUM(C245:E245))," ",(SUM(C246:E246)/SUM(C245:E245)))</f>
        <v>0</v>
      </c>
      <c r="G244" s="119"/>
    </row>
    <row r="245" spans="1:7" ht="13.5" customHeight="1" x14ac:dyDescent="0.2">
      <c r="A245" s="262"/>
      <c r="B245" s="167" t="s">
        <v>323</v>
      </c>
      <c r="C245" s="75"/>
      <c r="D245" s="76"/>
      <c r="E245" s="75">
        <v>10</v>
      </c>
      <c r="F245" s="78">
        <f>SUM(C245:E245)</f>
        <v>10</v>
      </c>
      <c r="G245" s="119"/>
    </row>
    <row r="246" spans="1:7" ht="13.5" customHeight="1" x14ac:dyDescent="0.2">
      <c r="A246" s="263"/>
      <c r="B246" s="167" t="s">
        <v>52</v>
      </c>
      <c r="C246" s="75">
        <f t="shared" ref="C246" si="46">C244*C245</f>
        <v>0</v>
      </c>
      <c r="D246" s="76"/>
      <c r="E246" s="75">
        <f t="shared" ref="E246" si="47">E244*E245</f>
        <v>0</v>
      </c>
      <c r="F246" s="78">
        <f>SUM(C246:E246)</f>
        <v>0</v>
      </c>
      <c r="G246" s="119"/>
    </row>
    <row r="247" spans="1:7" ht="13.5" customHeight="1" x14ac:dyDescent="0.2">
      <c r="A247" s="264" t="s">
        <v>12</v>
      </c>
      <c r="B247" s="167" t="s">
        <v>322</v>
      </c>
      <c r="C247" s="82"/>
      <c r="D247" s="82"/>
      <c r="E247" s="251"/>
      <c r="F247" s="75">
        <f>IF(ISERROR(F249/F248)," ",(F249/F248))</f>
        <v>0</v>
      </c>
      <c r="G247" s="119"/>
    </row>
    <row r="248" spans="1:7" ht="13.5" customHeight="1" x14ac:dyDescent="0.2">
      <c r="A248" s="262"/>
      <c r="B248" s="169" t="s">
        <v>323</v>
      </c>
      <c r="C248" s="76"/>
      <c r="D248" s="76"/>
      <c r="E248" s="76"/>
      <c r="F248" s="65">
        <f>SUM(F236,F239,F242,F245)</f>
        <v>50</v>
      </c>
      <c r="G248" s="119"/>
    </row>
    <row r="249" spans="1:7" ht="13.5" customHeight="1" x14ac:dyDescent="0.2">
      <c r="A249" s="263"/>
      <c r="B249" s="169" t="s">
        <v>52</v>
      </c>
      <c r="C249" s="76"/>
      <c r="D249" s="76"/>
      <c r="E249" s="76"/>
      <c r="F249" s="75">
        <f>SUM(F237,F240,F243,F246)</f>
        <v>0</v>
      </c>
      <c r="G249" s="119"/>
    </row>
    <row r="250" spans="1:7" ht="13.5" customHeight="1" x14ac:dyDescent="0.2">
      <c r="A250" s="170" t="s">
        <v>324</v>
      </c>
      <c r="B250" s="170"/>
    </row>
    <row r="251" spans="1:7" ht="13.5"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67" t="s">
        <v>17</v>
      </c>
      <c r="B272" s="268"/>
      <c r="C272" s="242" t="s">
        <v>344</v>
      </c>
      <c r="D272" s="68"/>
      <c r="E272" s="47" t="s">
        <v>105</v>
      </c>
      <c r="F272" s="4" t="s">
        <v>12</v>
      </c>
      <c r="G272" s="23"/>
    </row>
    <row r="273" spans="1:7" ht="13.5" hidden="1" customHeight="1" x14ac:dyDescent="0.2">
      <c r="A273" s="264"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4"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4"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H19" sqref="H19"/>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5"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8</xdr:col>
                    <xdr:colOff>7620</xdr:colOff>
                    <xdr:row>6</xdr:row>
                    <xdr:rowOff>137160</xdr:rowOff>
                  </from>
                  <to>
                    <xdr:col>8</xdr:col>
                    <xdr:colOff>617220</xdr:colOff>
                    <xdr:row>8</xdr:row>
                    <xdr:rowOff>38100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8</xdr:col>
                    <xdr:colOff>632460</xdr:colOff>
                    <xdr:row>6</xdr:row>
                    <xdr:rowOff>137160</xdr:rowOff>
                  </from>
                  <to>
                    <xdr:col>9</xdr:col>
                    <xdr:colOff>53340</xdr:colOff>
                    <xdr:row>8</xdr:row>
                    <xdr:rowOff>45720</xdr:rowOff>
                  </to>
                </anchor>
              </controlPr>
            </control>
          </mc:Choice>
        </mc:AlternateContent>
        <mc:AlternateContent xmlns:mc="http://schemas.openxmlformats.org/markup-compatibility/2006">
          <mc:Choice Requires="x14">
            <control shapeId="20509" r:id="rId6"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7"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8"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9"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10"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11"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2"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3"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4"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5"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6"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7"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9"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ht="13.05"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ht="13.05" x14ac:dyDescent="0.2">
      <c r="A20" s="50"/>
      <c r="B20" s="13"/>
      <c r="C20" s="23"/>
      <c r="D20" s="23"/>
      <c r="I20" s="8"/>
      <c r="J20" s="8"/>
      <c r="K20" s="8"/>
    </row>
    <row r="21" spans="1:11" x14ac:dyDescent="0.2">
      <c r="A21" s="99" t="s">
        <v>73</v>
      </c>
      <c r="B21" s="10"/>
    </row>
    <row r="22" spans="1:11" ht="13.05"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3" t="s">
        <v>341</v>
      </c>
      <c r="B4" s="443"/>
      <c r="C4" s="443"/>
      <c r="D4" s="443"/>
    </row>
    <row r="5" spans="1:4" ht="13.95" x14ac:dyDescent="0.2">
      <c r="B5" s="243"/>
      <c r="C5" s="243"/>
      <c r="D5" s="243"/>
    </row>
    <row r="7" spans="1:4" ht="18" customHeight="1" x14ac:dyDescent="0.2">
      <c r="A7" s="315" t="s">
        <v>406</v>
      </c>
      <c r="B7" s="315"/>
      <c r="C7" s="315"/>
      <c r="D7" s="315"/>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E46A4F-976C-45B9-89DA-F4906122A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F90C09-7087-47A7-9C7B-089C06364239}">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ED28FA5A-085B-4F3F-9D9C-DB86B8F2EF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2026-06-16T00:37:27Z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