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2C740F3D-426A-44FB-8523-BD801FA62C6F}" xr6:coauthVersionLast="47" xr6:coauthVersionMax="47" xr10:uidLastSave="{00000000-0000-0000-0000-000000000000}"/>
  <bookViews>
    <workbookView xWindow="-108" yWindow="-16308" windowWidth="29016" windowHeight="15696" tabRatio="716" firstSheet="1"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F273" i="4"/>
  <c r="E278" i="4"/>
  <c r="F278" i="4" s="1"/>
  <c r="C275" i="4"/>
  <c r="F277" i="4"/>
  <c r="F275" i="4"/>
  <c r="F274" i="4"/>
  <c r="C298" i="4"/>
  <c r="F298" i="4" s="1"/>
  <c r="E301" i="4"/>
  <c r="F297" i="4"/>
  <c r="D13" i="1"/>
  <c r="C5" i="27"/>
  <c r="C37" i="25"/>
  <c r="C19" i="25"/>
  <c r="F280"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E38" i="4" l="1"/>
  <c r="F38" i="4" s="1"/>
  <c r="F323" i="4"/>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140" i="4"/>
  <c r="F169" i="4"/>
  <c r="F172" i="4" s="1"/>
  <c r="F192" i="4"/>
  <c r="F235" i="4"/>
  <c r="F243" i="4"/>
  <c r="F259" i="4"/>
  <c r="F263" i="4"/>
  <c r="F309" i="4"/>
  <c r="F164" i="4"/>
  <c r="F321" i="4"/>
  <c r="F324" i="4" s="1"/>
  <c r="F141" i="4"/>
  <c r="C227" i="4"/>
  <c r="C224" i="4"/>
  <c r="C124" i="4"/>
  <c r="C121" i="4"/>
  <c r="E40" i="4" l="1"/>
  <c r="F26" i="4"/>
  <c r="F302"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<sst xmlns="http://schemas.openxmlformats.org/spreadsheetml/2006/main" count="1701" uniqueCount="413">
  <si>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</si>
  <si>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</si>
  <si>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</si>
  <si>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</si>
  <si>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</si>
  <si>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</si>
  <si>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</si>
  <si>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</si>
  <si>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</si>
  <si>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</si>
  <si>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</si>
  <si>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</si>
  <si>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</si>
  <si>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</si>
  <si>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</si>
  <si>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</si>
  <si>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</si>
  <si>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</si>
  <si>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</si>
  <si>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</si>
  <si>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</si>
  <si>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</si>
  <si>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</si>
  <si>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</si>
  <si>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</si>
  <si>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</si>
  <si>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</si>
  <si>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</si>
  <si>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</si>
  <si>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</si>
  <si>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</si>
  <si>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</si>
  <si>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</si>
  <si>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</si>
  <si>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</si>
  <si>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</si>
  <si>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</si>
  <si>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</si>
  <si>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</si>
  <si>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</si>
  <si>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</si>
  <si>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</si>
  <si>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</si>
  <si>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</si>
  <si>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</si>
  <si>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</si>
  <si>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</si>
  <si>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</si>
  <si>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</si>
  <si>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</si>
  <si>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</si>
  <si>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</si>
  <si>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</si>
  <si>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</si>
  <si>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</si>
  <si>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</si>
  <si>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</si>
  <si>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</si>
  <si>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</si>
  <si>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</si>
  <si>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</si>
  <si>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</si>
  <si>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</si>
  <si>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</si>
  <si>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</si>
  <si>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</si>
  <si>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</si>
  <si>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</si>
  <si>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</si>
  <si>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</si>
  <si>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</si>
  <si>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</si>
  <si>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</si>
  <si>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</si>
  <si>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</si>
  <si>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</si>
  <si>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</si>
  <si>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</si>
  <si>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</si>
  <si>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</si>
  <si>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</si>
  <si>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</si>
  <si>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</si>
  <si>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</si>
  <si>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</si>
  <si>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</si>
  <si>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</si>
  <si>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</si>
  <si>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</si>
  <si>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</si>
  <si>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</si>
  <si>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</si>
  <si>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</si>
  <si>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</si>
  <si>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</si>
  <si>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</si>
  <si>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</si>
  <si>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</si>
  <si>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</si>
  <si>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</si>
  <si>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</si>
  <si>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</si>
  <si>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</si>
  <si>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</si>
  <si>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</si>
  <si>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</si>
  <si>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</si>
  <si>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</si>
  <si>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</si>
  <si>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</si>
  <si>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</si>
  <si>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</si>
  <si>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</si>
  <si>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</si>
  <si>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</si>
  <si>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</si>
  <si>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</si>
  <si>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</si>
  <si>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</si>
  <si>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</si>
  <si>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</si>
  <si>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</si>
  <si>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</si>
  <si>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</si>
  <si>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</si>
  <si>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</si>
  <si>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</si>
  <si>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</si>
  <si>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</si>
  <si>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</si>
  <si>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</si>
  <si>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</si>
  <si>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</si>
  <si>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</si>
  <si>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</si>
  <si>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</si>
  <si>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</si>
  <si>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</si>
  <si>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</si>
  <si>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</si>
  <si>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</si>
  <si>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</si>
  <si>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</si>
  <si>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</si>
  <si>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</si>
  <si>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</si>
  <si>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</si>
  <si>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</si>
  <si>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</si>
  <si>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</si>
  <si>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</si>
  <si>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</si>
  <si>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</si>
  <si>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</si>
  <si>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</si>
  <si>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</si>
  <si>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</si>
  <si>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</si>
  <si>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</si>
  <si>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</si>
  <si>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</si>
  <si>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</si>
  <si>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</si>
  <si>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</si>
  <si>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</si>
  <si>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</si>
  <si>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</si>
  <si>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</si>
  <si>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</si>
  <si>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</si>
  <si>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</si>
  <si>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</si>
  <si>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</si>
  <si>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</si>
  <si>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</si>
  <si>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</si>
  <si>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</si>
  <si>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</si>
  <si>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</si>
  <si>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</si>
  <si>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</si>
  <si>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</si>
  <si>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</si>
  <si>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</si>
  <si>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</si>
  <si>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</si>
  <si>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</si>
  <si>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</si>
  <si>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</si>
  <si>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</si>
  <si>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</si>
  <si>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</si>
  <si>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</si>
  <si>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</si>
  <si>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</si>
  <si>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</si>
  <si>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</si>
  <si>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</si>
  <si>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</si>
  <si>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</si>
  <si>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</si>
  <si>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</si>
  <si>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</si>
  <si>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</si>
  <si>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</si>
  <si>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</si>
  <si>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</si>
  <si>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</si>
  <si>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</si>
  <si>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</si>
  <si>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</si>
  <si>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</si>
  <si>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</si>
  <si>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</si>
  <si>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</si>
  <si>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</si>
  <si>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</si>
  <si>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</si>
  <si>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</si>
  <si>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</si>
  <si>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</si>
  <si>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</si>
  <si>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</si>
  <si>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</si>
  <si>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</si>
  <si>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</si>
  <si>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</si>
  <si>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</si>
  <si>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</si>
  <si>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</si>
  <si>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</si>
  <si>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</si>
  <si>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</si>
  <si>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</si>
  <si>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</si>
  <si>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</si>
  <si>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</si>
  <si>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</si>
  <si>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</si>
  <si>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</si>
  <si>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</si>
  <si>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</si>
  <si>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</si>
  <si>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</si>
  <si>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</si>
  <si>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</si>
  <si>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</si>
  <si>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</si>
  <si>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</si>
  <si>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</si>
  <si>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</si>
  <si>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</si>
  <si>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</si>
  <si>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</si>
  <si>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</si>
  <si>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</si>
  <si>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</si>
  <si>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</si>
  <si>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</si>
  <si>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</si>
  <si>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</si>
  <si>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</si>
  <si>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</si>
  <si>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</si>
  <si>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</si>
  <si>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</si>
  <si>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</si>
  <si>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</si>
  <si>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</si>
  <si>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</si>
  <si>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</si>
  <si>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</si>
  <si>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</si>
  <si>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</si>
  <si>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</si>
  <si>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</si>
  <si>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</si>
  <si>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</si>
  <si>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</si>
  <si>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</si>
  <si>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</si>
  <si>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</si>
  <si>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</si>
  <si>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</si>
  <si>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</si>
  <si>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</si>
  <si>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</si>
  <si>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</si>
  <si>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</si>
  <si>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</si>
  <si>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</si>
  <si>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</si>
  <si>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</si>
  <si>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</si>
  <si>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</si>
  <si>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</si>
  <si>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</si>
  <si>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</si>
  <si>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</si>
  <si>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</si>
  <si>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</si>
  <si>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</si>
  <si>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</si>
  <si>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</si>
  <si>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</si>
  <si>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</si>
  <si>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</si>
  <si>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</si>
  <si>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</si>
  <si>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</si>
  <si>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</si>
  <si>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</si>
  <si>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</si>
  <si>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</si>
  <si>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</si>
  <si>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</si>
  <si>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</si>
  <si>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</si>
  <si>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</si>
  <si>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</si>
  <si>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</si>
  <si>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</si>
  <si>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</si>
  <si>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</si>
  <si>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</si>
  <si>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</si>
  <si>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</si>
  <si>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</si>
  <si>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</si>
  <si>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</si>
  <si>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</si>
  <si>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</si>
  <si>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</si>
  <si>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</si>
  <si>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</si>
  <si>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</si>
  <si>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</si>
  <si>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</si>
  <si>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</si>
  <si>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</si>
  <si>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</si>
  <si>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</si>
  <si>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</si>
  <si>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</si>
  <si>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</si>
  <si>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</si>
  <si>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</si>
  <si>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</si>
  <si>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</si>
  <si>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</si>
  <si>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</si>
  <si>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</si>
  <si>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</si>
  <si>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</si>
  <si>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</si>
  <si>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</si>
  <si>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</si>
  <si>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</si>
  <si>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</si>
  <si>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</si>
  <si>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</si>
  <si>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</si>
  <si>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</si>
  <si>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</si>
  <si>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</si>
  <si>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</si>
  <si>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</si>
  <si>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</si>
  <si>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</si>
  <si>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</si>
  <si>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</si>
  <si>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</si>
  <si>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</si>
  <si>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</si>
  <si>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</si>
  <si>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</si>
  <si>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</si>
  <si>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</si>
  <si>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</si>
  <si>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</si>
  <si>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</si>
  <si>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</si>
  <si>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</si>
  <si>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</si>
  <si>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</si>
  <si>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</si>
  <si>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</si>
  <si>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</si>
  <si>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</si>
  <si>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</si>
  <si>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</si>
  <si>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</si>
  <si>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</si>
  <si>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</si>
  <si>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</si>
  <si>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</si>
  <si>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</si>
  <si>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</si>
  <si>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</si>
  <si>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</si>
  <si>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</si>
  <si>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</si>
  <si>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</si>
  <si>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</si>
  <si>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</si>
  <si>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</si>
  <si>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</si>
  <si>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</si>
  <si>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</si>
  <si>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</si>
  <si>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</si>
  <si>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</si>
  <si>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岩手南部署</t>
    <rPh sb="0" eb="4">
      <t>イワテナンブ</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</si>
</sst>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27</v>
      </c>
      <c r="D5" s="284"/>
      <c r="F5" s="39"/>
    </row>
    <row r="6" spans="1:6" ht="14.4" x14ac:dyDescent="0.2">
      <c r="A6" s="38"/>
      <c r="B6" s="237" t="s">
        <v>24</v>
      </c>
      <c r="C6" s="285">
        <f>'2購入希望価格明細（製品）'!B18</f>
        <v>2000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76" zoomScaleNormal="100" zoomScaleSheetLayoutView="100" workbookViewId="0">
      <selection activeCell="Q324" sqref="Q324"/>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6" spans="1:8" x14ac:dyDescent="0.2">
      <c r="A16" s="155" t="s">
        <v>253</v>
      </c>
      <c r="B16" s="247" t="s">
        <v>412</v>
      </c>
      <c r="C16" s="248" t="s">
        <v>44</v>
      </c>
    </row>
    <row r="17" spans="1:7" ht="29.25" customHeight="1" x14ac:dyDescent="0.2">
      <c r="A17" s="103" t="s">
        <v>191</v>
      </c>
      <c r="B17" s="87" t="s">
        <v>343</v>
      </c>
      <c r="C17" s="258">
        <v>27</v>
      </c>
      <c r="D17" s="9"/>
      <c r="E17" s="9"/>
      <c r="F17" s="9"/>
      <c r="G17" s="9"/>
    </row>
    <row r="18" spans="1:7" x14ac:dyDescent="0.2">
      <c r="A18" s="104" t="s">
        <v>183</v>
      </c>
      <c r="B18" s="166">
        <f>F40</f>
        <v>2000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F280</f>
        <v>1500</v>
      </c>
      <c r="F22" s="75">
        <f>SUM(C22:E22)</f>
        <v>1500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0</v>
      </c>
      <c r="E24" s="75">
        <f>F290</f>
        <v>150</v>
      </c>
      <c r="F24" s="75">
        <f t="shared" si="0"/>
        <v>150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0</v>
      </c>
      <c r="E26" s="75">
        <f>F303</f>
        <v>150</v>
      </c>
      <c r="F26" s="75">
        <f t="shared" si="0"/>
        <v>150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200</v>
      </c>
      <c r="F38" s="75">
        <f t="shared" si="0"/>
        <v>200</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0</v>
      </c>
      <c r="D40" s="75">
        <f t="shared" ref="D40:E40" si="2">SUM(D22,D24,D26,D28,D30,D32,D34,D36,D38)</f>
        <v>0</v>
      </c>
      <c r="E40" s="75">
        <f t="shared" si="2"/>
        <v>2000</v>
      </c>
      <c r="F40" s="75">
        <f t="shared" si="0"/>
        <v>2000</v>
      </c>
      <c r="G40" s="23"/>
    </row>
    <row r="41" spans="1:7"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184</v>
      </c>
      <c r="E42" s="26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80" t="s">
        <v>17</v>
      </c>
      <c r="B47" s="281"/>
      <c r="C47" s="47" t="s">
        <v>234</v>
      </c>
      <c r="D47" s="47" t="s">
        <v>250</v>
      </c>
      <c r="E47" s="47" t="s">
        <v>54</v>
      </c>
      <c r="F47" s="47" t="s">
        <v>105</v>
      </c>
      <c r="G47" s="4" t="s">
        <v>12</v>
      </c>
    </row>
    <row r="48" spans="1:7" ht="13.5" hidden="1" customHeight="1" x14ac:dyDescent="0.2">
      <c r="A48" s="266"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6"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6"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6"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6"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6"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6"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6"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6"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6"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6"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6"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6"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1"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1"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59" t="s">
        <v>17</v>
      </c>
      <c r="B215" s="260"/>
      <c r="C215" s="47" t="s">
        <v>53</v>
      </c>
      <c r="D215" s="68"/>
      <c r="E215" s="47" t="s">
        <v>105</v>
      </c>
      <c r="F215" s="4" t="s">
        <v>12</v>
      </c>
      <c r="G215" s="23"/>
    </row>
    <row r="216" spans="1:7" ht="13.5" hidden="1" customHeight="1" x14ac:dyDescent="0.2">
      <c r="A216" s="261"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1"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1"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1"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1"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59" t="s">
        <v>17</v>
      </c>
      <c r="B234" s="260"/>
      <c r="C234" s="47" t="s">
        <v>53</v>
      </c>
      <c r="D234" s="68"/>
      <c r="E234" s="47" t="s">
        <v>105</v>
      </c>
      <c r="F234" s="4" t="s">
        <v>12</v>
      </c>
      <c r="G234" s="23"/>
    </row>
    <row r="235" spans="1:7" ht="13.5" hidden="1" customHeight="1" x14ac:dyDescent="0.2">
      <c r="A235" s="261"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1"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1"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1"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1"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59" t="s">
        <v>17</v>
      </c>
      <c r="B253" s="260"/>
      <c r="C253" s="47" t="s">
        <v>53</v>
      </c>
      <c r="D253" s="68"/>
      <c r="E253" s="47" t="s">
        <v>105</v>
      </c>
      <c r="F253" s="4" t="s">
        <v>12</v>
      </c>
      <c r="G253" s="23"/>
    </row>
    <row r="254" spans="1:7" ht="13.5" hidden="1" customHeight="1" x14ac:dyDescent="0.2">
      <c r="A254" s="261"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1"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1"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1"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1"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59" t="s">
        <v>17</v>
      </c>
      <c r="B272" s="260"/>
      <c r="C272" s="242" t="s">
        <v>344</v>
      </c>
      <c r="D272" s="68"/>
      <c r="E272" s="47" t="s">
        <v>105</v>
      </c>
      <c r="F272" s="4" t="s">
        <v>12</v>
      </c>
      <c r="G272" s="23"/>
    </row>
    <row r="273" spans="1:7" ht="13.5" customHeight="1" x14ac:dyDescent="0.2">
      <c r="A273" s="261" t="s">
        <v>345</v>
      </c>
      <c r="B273" s="49" t="s">
        <v>87</v>
      </c>
      <c r="C273" s="257"/>
      <c r="D273" s="252"/>
      <c r="E273" s="253"/>
      <c r="F273" s="78" t="str">
        <f>IF(ISERROR(SUM(B275:E275)/SUM(B274:E274))," ",(SUM(B275:E275)/SUM(B274:E274)))</f>
        <v xml:space="preserve"> </v>
      </c>
      <c r="G273" s="119"/>
    </row>
    <row r="274" spans="1:7" ht="13.5" customHeight="1" x14ac:dyDescent="0.2">
      <c r="A274" s="262"/>
      <c r="B274" s="171" t="s">
        <v>323</v>
      </c>
      <c r="C274" s="254"/>
      <c r="D274" s="255"/>
      <c r="E274" s="256"/>
      <c r="F274" s="78">
        <f>SUM(C274:E274)</f>
        <v>0</v>
      </c>
      <c r="G274" s="119"/>
    </row>
    <row r="275" spans="1:7" ht="13.5" customHeight="1" x14ac:dyDescent="0.2">
      <c r="A275" s="263"/>
      <c r="B275" s="49" t="s">
        <v>52</v>
      </c>
      <c r="C275" s="75">
        <f>C273*C274</f>
        <v>0</v>
      </c>
      <c r="D275" s="76"/>
      <c r="E275" s="76"/>
      <c r="F275" s="78">
        <f>SUM(C275:E275)</f>
        <v>0</v>
      </c>
      <c r="G275" s="119"/>
    </row>
    <row r="276" spans="1:7" ht="13.5" customHeight="1" x14ac:dyDescent="0.2">
      <c r="A276" s="261" t="s">
        <v>109</v>
      </c>
      <c r="B276" s="167" t="s">
        <v>322</v>
      </c>
      <c r="C276" s="76"/>
      <c r="D276" s="76"/>
      <c r="E276" s="257"/>
      <c r="F276" s="78">
        <f>IF(ISERROR(SUM(B278:E278)/SUM(B277:E277))," ",(SUM(B278:E278)/SUM(B277:E277)))</f>
        <v>0</v>
      </c>
      <c r="G276" s="119"/>
    </row>
    <row r="277" spans="1:7" ht="13.5" customHeight="1" x14ac:dyDescent="0.2">
      <c r="A277" s="262"/>
      <c r="B277" s="167" t="s">
        <v>323</v>
      </c>
      <c r="C277" s="76"/>
      <c r="D277" s="76"/>
      <c r="E277" s="75">
        <v>1500</v>
      </c>
      <c r="F277" s="78">
        <f>SUM(B277:E277)</f>
        <v>1500</v>
      </c>
      <c r="G277" s="119"/>
    </row>
    <row r="278" spans="1:7" ht="13.5" customHeight="1" x14ac:dyDescent="0.2">
      <c r="A278" s="263"/>
      <c r="B278" s="169" t="s">
        <v>52</v>
      </c>
      <c r="C278" s="82"/>
      <c r="D278" s="82"/>
      <c r="E278" s="80">
        <f>E276*E277</f>
        <v>0</v>
      </c>
      <c r="F278" s="79">
        <f>SUM(B278:E278)</f>
        <v>0</v>
      </c>
      <c r="G278" s="119"/>
    </row>
    <row r="279" spans="1:7" ht="13.5" customHeight="1" x14ac:dyDescent="0.2">
      <c r="A279" s="261"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1500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customHeight="1" x14ac:dyDescent="0.2">
      <c r="A284" s="170" t="s">
        <v>337</v>
      </c>
      <c r="B284" s="170"/>
      <c r="G284" s="6"/>
    </row>
    <row r="285" spans="1:7" ht="13.5" customHeight="1" x14ac:dyDescent="0.2">
      <c r="A285" s="259" t="s">
        <v>17</v>
      </c>
      <c r="B285" s="260"/>
      <c r="C285" s="68"/>
      <c r="D285" s="68"/>
      <c r="E285" s="47" t="s">
        <v>105</v>
      </c>
      <c r="F285" s="4" t="s">
        <v>12</v>
      </c>
      <c r="G285" s="23"/>
    </row>
    <row r="286" spans="1:7" ht="13.5" customHeight="1" x14ac:dyDescent="0.2">
      <c r="A286" s="261" t="s">
        <v>109</v>
      </c>
      <c r="B286" s="167" t="s">
        <v>322</v>
      </c>
      <c r="C286" s="76"/>
      <c r="D286" s="76"/>
      <c r="E286" s="257"/>
      <c r="F286" s="78">
        <f>IF(ISERROR(SUM(B288:E288)/SUM(B287:E287))," ",(SUM(B288:E288)/SUM(B287:E287)))</f>
        <v>0</v>
      </c>
      <c r="G286" s="119"/>
    </row>
    <row r="287" spans="1:7" ht="13.5" customHeight="1" x14ac:dyDescent="0.2">
      <c r="A287" s="262"/>
      <c r="B287" s="167" t="s">
        <v>323</v>
      </c>
      <c r="C287" s="76"/>
      <c r="D287" s="76"/>
      <c r="E287" s="75">
        <v>150</v>
      </c>
      <c r="F287" s="78">
        <f>SUM(B287:E287)</f>
        <v>150</v>
      </c>
      <c r="G287" s="119"/>
    </row>
    <row r="288" spans="1:7" ht="13.5" customHeight="1" x14ac:dyDescent="0.2">
      <c r="A288" s="263"/>
      <c r="B288" s="167" t="s">
        <v>52</v>
      </c>
      <c r="C288" s="76"/>
      <c r="D288" s="76"/>
      <c r="E288" s="75">
        <f t="shared" ref="E288" si="52">E286*E287</f>
        <v>0</v>
      </c>
      <c r="F288" s="249">
        <f>SUM(B288:E288)</f>
        <v>0</v>
      </c>
      <c r="G288" s="119"/>
    </row>
    <row r="289" spans="1:7" ht="13.5" customHeight="1" x14ac:dyDescent="0.2">
      <c r="A289" s="261" t="s">
        <v>12</v>
      </c>
      <c r="B289" s="167" t="s">
        <v>322</v>
      </c>
      <c r="C289" s="76"/>
      <c r="D289" s="76"/>
      <c r="E289" s="76"/>
      <c r="F289" s="78">
        <f>IF(ISERROR(F291/F290)," ",(F291/F290))</f>
        <v>0</v>
      </c>
      <c r="G289" s="119"/>
    </row>
    <row r="290" spans="1:7" ht="13.5" customHeight="1" x14ac:dyDescent="0.2">
      <c r="A290" s="262"/>
      <c r="B290" s="169" t="s">
        <v>323</v>
      </c>
      <c r="C290" s="82"/>
      <c r="D290" s="82"/>
      <c r="E290" s="82"/>
      <c r="F290" s="65">
        <f>SUM(F287)</f>
        <v>150</v>
      </c>
      <c r="G290" s="119"/>
    </row>
    <row r="291" spans="1:7" ht="13.5" customHeight="1" x14ac:dyDescent="0.2">
      <c r="A291" s="263"/>
      <c r="B291" s="169" t="s">
        <v>52</v>
      </c>
      <c r="C291" s="76"/>
      <c r="D291" s="76"/>
      <c r="E291" s="76"/>
      <c r="F291" s="75">
        <f>SUM(F288)</f>
        <v>0</v>
      </c>
      <c r="G291" s="119"/>
    </row>
    <row r="292" spans="1:7" ht="13.5" customHeight="1" x14ac:dyDescent="0.2">
      <c r="A292" s="170" t="s">
        <v>324</v>
      </c>
      <c r="B292" s="170"/>
    </row>
    <row r="293" spans="1:7" ht="13.5" customHeight="1" x14ac:dyDescent="0.2">
      <c r="A293" s="170"/>
      <c r="B293" s="170"/>
    </row>
    <row r="294" spans="1:7" ht="13.5" customHeight="1" x14ac:dyDescent="0.2">
      <c r="A294" s="170" t="s">
        <v>338</v>
      </c>
      <c r="B294" s="170"/>
      <c r="G294" s="6"/>
    </row>
    <row r="295" spans="1:7" ht="13.5" customHeight="1" x14ac:dyDescent="0.2">
      <c r="A295" s="259" t="s">
        <v>17</v>
      </c>
      <c r="B295" s="260"/>
      <c r="C295" s="242" t="s">
        <v>344</v>
      </c>
      <c r="D295" s="68"/>
      <c r="E295" s="47" t="s">
        <v>105</v>
      </c>
      <c r="F295" s="4" t="s">
        <v>12</v>
      </c>
      <c r="G295" s="23"/>
    </row>
    <row r="296" spans="1:7" ht="13.5" customHeight="1" x14ac:dyDescent="0.2">
      <c r="A296" s="261" t="s">
        <v>345</v>
      </c>
      <c r="B296" s="49" t="s">
        <v>87</v>
      </c>
      <c r="C296" s="257"/>
      <c r="D296" s="252"/>
      <c r="E296" s="253"/>
      <c r="F296" s="78" t="str">
        <f>IF(ISERROR(SUM(B298:E298)/SUM(B297:E297))," ",(SUM(B298:E298)/SUM(B297:E297)))</f>
        <v xml:space="preserve"> </v>
      </c>
      <c r="G296" s="119"/>
    </row>
    <row r="297" spans="1:7" ht="13.5" customHeight="1" x14ac:dyDescent="0.2">
      <c r="A297" s="262"/>
      <c r="B297" s="171" t="s">
        <v>323</v>
      </c>
      <c r="C297" s="254"/>
      <c r="D297" s="255"/>
      <c r="E297" s="256"/>
      <c r="F297" s="78">
        <f>SUM(C297:E297)</f>
        <v>0</v>
      </c>
      <c r="G297" s="119"/>
    </row>
    <row r="298" spans="1:7" ht="13.5" customHeight="1" x14ac:dyDescent="0.2">
      <c r="A298" s="263"/>
      <c r="B298" s="49" t="s">
        <v>52</v>
      </c>
      <c r="C298" s="75">
        <f>C296*C297</f>
        <v>0</v>
      </c>
      <c r="D298" s="76"/>
      <c r="E298" s="76"/>
      <c r="F298" s="78">
        <f>SUM(C298:E298)</f>
        <v>0</v>
      </c>
      <c r="G298" s="119"/>
    </row>
    <row r="299" spans="1:7" ht="13.5" customHeight="1" x14ac:dyDescent="0.2">
      <c r="A299" s="261" t="s">
        <v>109</v>
      </c>
      <c r="B299" s="167" t="s">
        <v>322</v>
      </c>
      <c r="C299" s="76"/>
      <c r="D299" s="76"/>
      <c r="E299" s="257"/>
      <c r="F299" s="78">
        <f>IF(ISERROR(SUM(B301:E301)/SUM(B300:E300))," ",(SUM(B301:E301)/SUM(B300:E300)))</f>
        <v>0</v>
      </c>
      <c r="G299" s="119"/>
    </row>
    <row r="300" spans="1:7" ht="13.5" customHeight="1" x14ac:dyDescent="0.2">
      <c r="A300" s="262"/>
      <c r="B300" s="167" t="s">
        <v>323</v>
      </c>
      <c r="C300" s="76"/>
      <c r="D300" s="76"/>
      <c r="E300" s="75">
        <v>150</v>
      </c>
      <c r="F300" s="78">
        <f>SUM(B300:E300)</f>
        <v>150</v>
      </c>
      <c r="G300" s="119"/>
    </row>
    <row r="301" spans="1:7" ht="13.5" customHeight="1" x14ac:dyDescent="0.2">
      <c r="A301" s="263"/>
      <c r="B301" s="167" t="s">
        <v>52</v>
      </c>
      <c r="C301" s="76"/>
      <c r="D301" s="76"/>
      <c r="E301" s="75">
        <f>E299*E300</f>
        <v>0</v>
      </c>
      <c r="F301" s="249">
        <f>SUM(B301:E301)</f>
        <v>0</v>
      </c>
      <c r="G301" s="119"/>
    </row>
    <row r="302" spans="1:7" ht="13.5" customHeight="1" x14ac:dyDescent="0.2">
      <c r="A302" s="261" t="s">
        <v>12</v>
      </c>
      <c r="B302" s="167" t="s">
        <v>322</v>
      </c>
      <c r="C302" s="76"/>
      <c r="D302" s="76"/>
      <c r="E302" s="76"/>
      <c r="F302" s="78">
        <f>IF(ISERROR(F304/F303)," ",(F304/F303))</f>
        <v>0</v>
      </c>
      <c r="G302" s="119"/>
    </row>
    <row r="303" spans="1:7" ht="13.5" customHeight="1" x14ac:dyDescent="0.2">
      <c r="A303" s="262"/>
      <c r="B303" s="169" t="s">
        <v>323</v>
      </c>
      <c r="C303" s="76"/>
      <c r="D303" s="76"/>
      <c r="E303" s="76"/>
      <c r="F303" s="65">
        <f>F297+F300</f>
        <v>150</v>
      </c>
      <c r="G303" s="119"/>
    </row>
    <row r="304" spans="1:7" ht="13.5" customHeight="1" x14ac:dyDescent="0.2">
      <c r="A304" s="263"/>
      <c r="B304" s="169" t="s">
        <v>52</v>
      </c>
      <c r="C304" s="76"/>
      <c r="D304" s="76"/>
      <c r="E304" s="76"/>
      <c r="F304" s="75">
        <f>SUM(F298+F301)</f>
        <v>0</v>
      </c>
      <c r="G304" s="119"/>
    </row>
    <row r="305" spans="1:7" ht="13.5" customHeight="1" x14ac:dyDescent="0.2">
      <c r="A305" s="170" t="s">
        <v>324</v>
      </c>
      <c r="B305" s="170"/>
    </row>
    <row r="306" spans="1:7" ht="13.2"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customHeight="1" x14ac:dyDescent="0.2">
      <c r="A317" s="170" t="s">
        <v>340</v>
      </c>
      <c r="B317" s="170"/>
      <c r="G317" s="6"/>
    </row>
    <row r="318" spans="1:7" ht="13.5" customHeight="1" x14ac:dyDescent="0.2">
      <c r="A318" s="259" t="s">
        <v>17</v>
      </c>
      <c r="B318" s="260"/>
      <c r="C318" s="68"/>
      <c r="D318" s="68"/>
      <c r="E318" s="47" t="s">
        <v>410</v>
      </c>
      <c r="F318" s="4" t="s">
        <v>12</v>
      </c>
      <c r="G318" s="23"/>
    </row>
    <row r="319" spans="1:7" ht="13.5" customHeight="1" x14ac:dyDescent="0.2">
      <c r="A319" s="261" t="s">
        <v>109</v>
      </c>
      <c r="B319" s="167" t="s">
        <v>322</v>
      </c>
      <c r="C319" s="76"/>
      <c r="D319" s="76"/>
      <c r="E319" s="257"/>
      <c r="F319" s="78">
        <f>IF(ISERROR(SUM(B321:E321)/SUM(B320:E320))," ",(SUM(B321:E321)/SUM(B320:E320)))</f>
        <v>0</v>
      </c>
      <c r="G319" s="119"/>
    </row>
    <row r="320" spans="1:7" ht="13.5" customHeight="1" x14ac:dyDescent="0.2">
      <c r="A320" s="262"/>
      <c r="B320" s="167" t="s">
        <v>323</v>
      </c>
      <c r="C320" s="76"/>
      <c r="D320" s="76"/>
      <c r="E320" s="75">
        <v>200</v>
      </c>
      <c r="F320" s="78">
        <f>SUM(B320:E320)</f>
        <v>200</v>
      </c>
      <c r="G320" s="119"/>
    </row>
    <row r="321" spans="1:7" ht="13.5" customHeight="1" x14ac:dyDescent="0.2">
      <c r="A321" s="263"/>
      <c r="B321" s="167" t="s">
        <v>52</v>
      </c>
      <c r="C321" s="76"/>
      <c r="D321" s="76"/>
      <c r="E321" s="75">
        <f>E319*E320</f>
        <v>0</v>
      </c>
      <c r="F321" s="249">
        <f>SUM(B321:E321)</f>
        <v>0</v>
      </c>
      <c r="G321" s="119"/>
    </row>
    <row r="322" spans="1:7" ht="13.5" customHeight="1" x14ac:dyDescent="0.2">
      <c r="A322" s="261" t="s">
        <v>12</v>
      </c>
      <c r="B322" s="167" t="s">
        <v>322</v>
      </c>
      <c r="C322" s="76"/>
      <c r="D322" s="76"/>
      <c r="E322" s="76"/>
      <c r="F322" s="78">
        <f>IF(ISERROR(F324/F323)," ",(F324/F323))</f>
        <v>0</v>
      </c>
      <c r="G322" s="119"/>
    </row>
    <row r="323" spans="1:7" ht="13.5" customHeight="1" x14ac:dyDescent="0.2">
      <c r="A323" s="262"/>
      <c r="B323" s="167" t="s">
        <v>323</v>
      </c>
      <c r="C323" s="76"/>
      <c r="D323" s="76"/>
      <c r="E323" s="76"/>
      <c r="F323" s="250">
        <f>SUM(F320)</f>
        <v>200</v>
      </c>
      <c r="G323" s="119"/>
    </row>
    <row r="324" spans="1:7" ht="13.5" customHeight="1" x14ac:dyDescent="0.2">
      <c r="A324" s="263"/>
      <c r="B324" s="169" t="s">
        <v>52</v>
      </c>
      <c r="C324" s="76"/>
      <c r="D324" s="76"/>
      <c r="E324" s="76"/>
      <c r="F324" s="75">
        <f>SUM(F321)</f>
        <v>0</v>
      </c>
      <c r="G324" s="119"/>
    </row>
    <row r="325" spans="1:7" x14ac:dyDescent="0.2">
      <c r="A325" s="170" t="s">
        <v>324</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65"/>
      <c r="C3" s="336"/>
      <c r="D3" s="337"/>
      <c r="E3" s="337"/>
      <c r="F3" s="337"/>
      <c r="G3" s="337"/>
      <c r="H3" s="108"/>
    </row>
    <row r="4" spans="2:15" ht="13.8" thickBot="1" x14ac:dyDescent="0.25"/>
    <row r="5" spans="2:15" ht="14.25" customHeight="1" thickBot="1" x14ac:dyDescent="0.25">
      <c r="B5" s="334" t="s">
        <v>398</v>
      </c>
      <c r="C5" s="335"/>
      <c r="H5" s="45" t="s">
        <v>25</v>
      </c>
      <c r="I5" s="195"/>
    </row>
    <row r="6" spans="2:15" ht="14.25" customHeight="1" x14ac:dyDescent="0.2">
      <c r="B6" s="319"/>
      <c r="C6" s="320"/>
      <c r="H6" s="46" t="s">
        <v>26</v>
      </c>
      <c r="I6" s="196"/>
      <c r="K6" s="57" t="s">
        <v>387</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385</v>
      </c>
      <c r="I8" s="196"/>
      <c r="K8" s="198" t="s">
        <v>27</v>
      </c>
      <c r="L8" s="197"/>
      <c r="N8" s="44"/>
      <c r="O8" s="227"/>
    </row>
    <row r="9" spans="2:15" ht="13.8" thickBot="1" x14ac:dyDescent="0.25">
      <c r="B9" s="319"/>
      <c r="C9" s="320"/>
      <c r="H9" s="46" t="s">
        <v>85</v>
      </c>
      <c r="I9" s="199"/>
      <c r="J9" s="18"/>
      <c r="K9" s="200" t="s">
        <v>375</v>
      </c>
      <c r="L9" s="196"/>
      <c r="N9" s="17"/>
      <c r="O9" s="226"/>
    </row>
    <row r="10" spans="2:15" ht="22.5" customHeight="1" x14ac:dyDescent="0.2">
      <c r="B10" s="319"/>
      <c r="C10" s="320"/>
      <c r="E10" s="332" t="s">
        <v>395</v>
      </c>
      <c r="F10" s="333"/>
      <c r="H10" s="234" t="s">
        <v>386</v>
      </c>
      <c r="I10" s="199"/>
      <c r="J10" s="18"/>
      <c r="K10" s="234" t="s">
        <v>386</v>
      </c>
      <c r="L10" s="201"/>
      <c r="M10" s="9"/>
      <c r="N10" s="44"/>
      <c r="O10" s="228"/>
    </row>
    <row r="11" spans="2:15" ht="22.2" thickBot="1" x14ac:dyDescent="0.25">
      <c r="B11" s="324" t="s">
        <v>371</v>
      </c>
      <c r="C11" s="325"/>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6" t="s">
        <v>397</v>
      </c>
      <c r="C13" s="327"/>
      <c r="H13" s="17"/>
      <c r="K13" s="17"/>
      <c r="N13" s="17"/>
    </row>
    <row r="14" spans="2:15" ht="13.8" thickBot="1" x14ac:dyDescent="0.25">
      <c r="B14" s="328"/>
      <c r="C14" s="329"/>
      <c r="H14" s="17"/>
      <c r="I14" s="225"/>
      <c r="K14" s="17"/>
      <c r="N14" s="17"/>
    </row>
    <row r="15" spans="2:15" ht="13.5" customHeight="1" x14ac:dyDescent="0.2">
      <c r="B15" s="330" t="s">
        <v>377</v>
      </c>
      <c r="C15" s="331"/>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23"/>
      <c r="F19" s="32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399</v>
      </c>
      <c r="C23" s="335"/>
      <c r="H23" s="45" t="s">
        <v>25</v>
      </c>
      <c r="I23" s="195"/>
      <c r="K23" s="17"/>
      <c r="N23" s="17"/>
    </row>
    <row r="24" spans="2:15" x14ac:dyDescent="0.2">
      <c r="B24" s="319"/>
      <c r="C24" s="320"/>
      <c r="H24" s="46" t="s">
        <v>26</v>
      </c>
      <c r="I24" s="196"/>
      <c r="K24" s="57" t="s">
        <v>387</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385</v>
      </c>
      <c r="I26" s="196"/>
      <c r="K26" s="198" t="s">
        <v>27</v>
      </c>
      <c r="L26" s="197"/>
      <c r="N26" s="44"/>
      <c r="O26" s="227"/>
    </row>
    <row r="27" spans="2:15" ht="13.8" thickBot="1" x14ac:dyDescent="0.25">
      <c r="B27" s="319"/>
      <c r="C27" s="320"/>
      <c r="H27" s="46" t="s">
        <v>85</v>
      </c>
      <c r="I27" s="199"/>
      <c r="K27" s="200" t="s">
        <v>375</v>
      </c>
      <c r="L27" s="196"/>
      <c r="N27" s="17"/>
      <c r="O27" s="226"/>
    </row>
    <row r="28" spans="2:15" ht="21.6" x14ac:dyDescent="0.2">
      <c r="B28" s="321"/>
      <c r="C28" s="322"/>
      <c r="E28" s="332" t="s">
        <v>395</v>
      </c>
      <c r="F28" s="333"/>
      <c r="H28" s="234" t="s">
        <v>386</v>
      </c>
      <c r="I28" s="199"/>
      <c r="K28" s="234" t="s">
        <v>386</v>
      </c>
      <c r="L28" s="201"/>
      <c r="M28" s="9"/>
      <c r="N28" s="44"/>
      <c r="O28" s="228"/>
    </row>
    <row r="29" spans="2:15" ht="22.2" thickBot="1" x14ac:dyDescent="0.25">
      <c r="B29" s="324" t="s">
        <v>371</v>
      </c>
      <c r="C29" s="325"/>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6" t="s">
        <v>397</v>
      </c>
      <c r="C31" s="327"/>
      <c r="H31" s="219"/>
      <c r="I31" s="30"/>
      <c r="K31" s="17"/>
      <c r="N31" s="17"/>
    </row>
    <row r="32" spans="2:15" ht="13.8" thickBot="1" x14ac:dyDescent="0.25">
      <c r="B32" s="328"/>
      <c r="C32" s="329"/>
      <c r="H32" s="17"/>
      <c r="I32" s="225"/>
      <c r="K32" s="17"/>
      <c r="N32" s="17"/>
    </row>
    <row r="33" spans="2:15" x14ac:dyDescent="0.2">
      <c r="B33" s="330" t="s">
        <v>377</v>
      </c>
      <c r="C33" s="331"/>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23"/>
      <c r="F37" s="32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17" t="s">
        <v>382</v>
      </c>
      <c r="C59" s="318"/>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404</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372</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x14ac:dyDescent="0.2">
      <c r="A10" s="23"/>
      <c r="B10" s="23"/>
      <c r="C10" s="24"/>
      <c r="D10" s="24"/>
    </row>
    <row r="11" spans="1:7"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31" t="s">
        <v>368</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31" t="s">
        <v>370</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12" t="s">
        <v>174</v>
      </c>
      <c r="G111" s="412"/>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348</v>
      </c>
      <c r="B116" s="409"/>
      <c r="C116" s="403" t="s">
        <v>349</v>
      </c>
      <c r="D116" s="413"/>
      <c r="E116" s="413"/>
      <c r="F116" s="413"/>
      <c r="G116" s="404"/>
    </row>
    <row r="117" spans="1:7" x14ac:dyDescent="0.2">
      <c r="A117" s="414" t="s">
        <v>350</v>
      </c>
      <c r="B117" s="414"/>
      <c r="C117" s="415" t="s">
        <v>351</v>
      </c>
      <c r="D117" s="415"/>
      <c r="E117" s="415"/>
      <c r="F117" s="415"/>
      <c r="G117" s="415"/>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356</v>
      </c>
      <c r="B125" s="409"/>
      <c r="C125" s="190"/>
      <c r="D125" s="190"/>
      <c r="E125" s="190"/>
      <c r="F125" s="190"/>
      <c r="G125" s="190"/>
    </row>
    <row r="126" spans="1:7" x14ac:dyDescent="0.2">
      <c r="A126" s="408" t="s">
        <v>357</v>
      </c>
      <c r="B126" s="409"/>
      <c r="C126" s="190"/>
      <c r="D126" s="190"/>
      <c r="E126" s="190"/>
      <c r="F126" s="190"/>
      <c r="G126" s="190"/>
    </row>
    <row r="127" spans="1:7" x14ac:dyDescent="0.2">
      <c r="A127" s="410" t="s">
        <v>358</v>
      </c>
      <c r="B127" s="411"/>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361</v>
      </c>
      <c r="B133" s="404"/>
      <c r="C133" s="186"/>
      <c r="D133" s="186"/>
      <c r="E133" s="186"/>
      <c r="F133" s="186"/>
      <c r="G133" s="186"/>
    </row>
    <row r="134" spans="1:7" x14ac:dyDescent="0.2">
      <c r="A134" s="403" t="s">
        <v>362</v>
      </c>
      <c r="B134" s="404"/>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05" t="s">
        <v>403</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2" t="s">
        <v>406</v>
      </c>
      <c r="B7" s="312"/>
      <c r="C7" s="312"/>
      <c r="D7" s="312"/>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69D6AD-A83A-49D6-A5D5-00CA102D2B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5F2C24-B93B-43EE-8A02-2D14CCDE1D65}">
  <ds:schemaRefs>
    <ds:schemaRef ds:uri="http://schemas.microsoft.com/sharepoint/v3/contenttype/forms"/>
  </ds:schemaRefs>
</ds:datastoreItem>
</file>

<file path=customXml/itemProps3.xml><?xml version="1.0" encoding="utf-8"?>
<ds:datastoreItem xmlns:ds="http://schemas.openxmlformats.org/officeDocument/2006/customXml" ds:itemID="{DA9A8D9B-000F-4217-92B8-441A2C84DA97}">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2026-06-15T02:30:25Z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