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CF403BA3-47C5-40FC-928F-48A406D548F2}"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0" i="4" l="1"/>
  <c r="F323" i="4" s="1"/>
  <c r="E38" i="4" s="1"/>
  <c r="F300" i="4"/>
  <c r="F303" i="4" s="1"/>
  <c r="E26" i="4" s="1"/>
  <c r="F277" i="4"/>
  <c r="F276" i="4"/>
  <c r="F275" i="4"/>
  <c r="F274" i="4"/>
  <c r="F280" i="4" s="1"/>
  <c r="E22" i="4" s="1"/>
  <c r="G49" i="4"/>
  <c r="B27" i="27"/>
  <c r="E321" i="4"/>
  <c r="F296" i="4" l="1"/>
  <c r="F273" i="4"/>
  <c r="E278" i="4"/>
  <c r="F278" i="4" s="1"/>
  <c r="F281" i="4" s="1"/>
  <c r="C275" i="4"/>
  <c r="C298" i="4"/>
  <c r="F298" i="4" s="1"/>
  <c r="E301" i="4"/>
  <c r="F297" i="4"/>
  <c r="D13" i="1"/>
  <c r="C5" i="27"/>
  <c r="C37" i="25"/>
  <c r="C19" i="25"/>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E311" i="4"/>
  <c r="F311" i="4" s="1"/>
  <c r="F314" i="4" s="1"/>
  <c r="F310" i="4"/>
  <c r="F313" i="4" s="1"/>
  <c r="E28" i="4" s="1"/>
  <c r="F301" i="4"/>
  <c r="F304" i="4" s="1"/>
  <c r="E288" i="4"/>
  <c r="F286" i="4" s="1"/>
  <c r="F287" i="4"/>
  <c r="F290" i="4" s="1"/>
  <c r="E24" i="4" s="1"/>
  <c r="E40" i="4" s="1"/>
  <c r="F264" i="4"/>
  <c r="F261" i="4"/>
  <c r="F258" i="4"/>
  <c r="F255" i="4"/>
  <c r="F245" i="4"/>
  <c r="F242" i="4"/>
  <c r="F239" i="4"/>
  <c r="F236" i="4"/>
  <c r="F226" i="4"/>
  <c r="F223" i="4"/>
  <c r="F220" i="4"/>
  <c r="F217" i="4"/>
  <c r="E208" i="4"/>
  <c r="D208" i="4"/>
  <c r="C208" i="4"/>
  <c r="F207" i="4"/>
  <c r="E205" i="4"/>
  <c r="D205" i="4"/>
  <c r="C205" i="4"/>
  <c r="F204" i="4"/>
  <c r="E195" i="4"/>
  <c r="D195" i="4"/>
  <c r="C195" i="4"/>
  <c r="F194" i="4"/>
  <c r="E192" i="4"/>
  <c r="D192" i="4"/>
  <c r="C192" i="4"/>
  <c r="F191" i="4"/>
  <c r="E182" i="4"/>
  <c r="D182" i="4"/>
  <c r="C182" i="4"/>
  <c r="F181" i="4"/>
  <c r="E179" i="4"/>
  <c r="D179" i="4"/>
  <c r="C179" i="4"/>
  <c r="F178" i="4"/>
  <c r="E169" i="4"/>
  <c r="D169" i="4"/>
  <c r="C169" i="4"/>
  <c r="F168" i="4"/>
  <c r="E166" i="4"/>
  <c r="D166" i="4"/>
  <c r="C166" i="4"/>
  <c r="F165" i="4"/>
  <c r="E156" i="4"/>
  <c r="D156" i="4"/>
  <c r="C156" i="4"/>
  <c r="F155" i="4"/>
  <c r="E153" i="4"/>
  <c r="D153" i="4"/>
  <c r="C153" i="4"/>
  <c r="F152" i="4"/>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171" i="4" l="1"/>
  <c r="C32" i="4" s="1"/>
  <c r="F32" i="4" s="1"/>
  <c r="F158" i="4"/>
  <c r="C30" i="4" s="1"/>
  <c r="F30" i="4" s="1"/>
  <c r="F210" i="4"/>
  <c r="C38" i="4" s="1"/>
  <c r="F38"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302" i="4"/>
  <c r="F140" i="4"/>
  <c r="F169" i="4"/>
  <c r="F192" i="4"/>
  <c r="F235" i="4"/>
  <c r="F243" i="4"/>
  <c r="F259" i="4"/>
  <c r="F263" i="4"/>
  <c r="F309" i="4"/>
  <c r="F164" i="4"/>
  <c r="F321" i="4"/>
  <c r="F324" i="4" s="1"/>
  <c r="F141" i="4"/>
  <c r="C227" i="4"/>
  <c r="C224" i="4"/>
  <c r="C124" i="4"/>
  <c r="C121" i="4"/>
  <c r="F172" i="4" l="1"/>
  <c r="F170" i="4" s="1"/>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F125" i="4"/>
  <c r="C218" i="4"/>
  <c r="G55" i="4"/>
  <c r="G52" i="4"/>
  <c r="C50" i="4"/>
  <c r="C53" i="4"/>
  <c r="G88" i="4" l="1"/>
  <c r="C22" i="4" s="1"/>
  <c r="F216" i="4"/>
  <c r="F218" i="4"/>
  <c r="F230" i="4" s="1"/>
  <c r="C25" i="4"/>
  <c r="F25" i="4" s="1"/>
  <c r="F103" i="4"/>
  <c r="C40" i="4" l="1"/>
  <c r="F40" i="4" s="1"/>
  <c r="B18" i="4" s="1"/>
  <c r="C6" i="27" s="1"/>
  <c r="F22" i="4"/>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<sst xmlns="http://schemas.openxmlformats.org/spreadsheetml/2006/main" count="1698" uniqueCount="410">
  <si>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</si>
  <si>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</si>
  <si>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</si>
  <si>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</si>
  <si>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</si>
  <si>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</si>
  <si>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</si>
  <si>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</si>
  <si>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</si>
  <si>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</si>
  <si>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</si>
  <si>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</si>
  <si>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</si>
  <si>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</si>
  <si>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</si>
  <si>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</si>
  <si>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</si>
  <si>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</si>
  <si>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</si>
  <si>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</si>
  <si>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</si>
  <si>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</si>
  <si>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</si>
  <si>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</si>
  <si>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</si>
  <si>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</si>
  <si>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</si>
  <si>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</si>
  <si>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</si>
  <si>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</si>
  <si>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</si>
  <si>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</si>
  <si>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</si>
  <si>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</si>
  <si>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</si>
  <si>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</si>
  <si>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</si>
  <si>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</si>
  <si>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</si>
  <si>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</si>
  <si>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</si>
  <si>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</si>
  <si>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</si>
  <si>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</si>
  <si>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</si>
  <si>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</si>
  <si>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</si>
  <si>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</si>
  <si>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</si>
  <si>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</si>
  <si>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</si>
  <si>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</si>
  <si>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</si>
  <si>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</si>
  <si>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</si>
  <si>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</si>
  <si>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</si>
  <si>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</si>
  <si>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</si>
  <si>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</si>
  <si>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</si>
  <si>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</si>
  <si>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</si>
  <si>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</si>
  <si>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</si>
  <si>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</si>
  <si>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</si>
  <si>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</si>
  <si>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</si>
  <si>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</si>
  <si>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</si>
  <si>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</si>
  <si>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</si>
  <si>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</si>
  <si>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</si>
  <si>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</si>
  <si>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</si>
  <si>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</si>
  <si>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</si>
  <si>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</si>
  <si>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</si>
  <si>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</si>
  <si>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</si>
  <si>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</si>
  <si>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</si>
  <si>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</si>
  <si>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</si>
  <si>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</si>
  <si>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</si>
  <si>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</si>
  <si>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</si>
  <si>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</si>
  <si>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</si>
  <si>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</si>
  <si>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</si>
  <si>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</si>
  <si>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</si>
  <si>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</si>
  <si>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</si>
  <si>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</si>
  <si>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</si>
  <si>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</si>
  <si>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</si>
  <si>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</si>
  <si>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</si>
  <si>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</si>
  <si>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</si>
  <si>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</si>
  <si>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</si>
  <si>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</si>
  <si>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</si>
  <si>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</si>
  <si>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</si>
  <si>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</si>
  <si>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</si>
  <si>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</si>
  <si>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</si>
  <si>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</si>
  <si>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</si>
  <si>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</si>
  <si>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</si>
  <si>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</si>
  <si>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</si>
  <si>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</si>
  <si>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</si>
  <si>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</si>
  <si>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</si>
  <si>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</si>
  <si>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</si>
  <si>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</si>
  <si>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</si>
  <si>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</si>
  <si>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</si>
  <si>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</si>
  <si>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</si>
  <si>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</si>
  <si>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</si>
  <si>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</si>
  <si>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</si>
  <si>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</si>
  <si>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</si>
  <si>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</si>
  <si>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</si>
  <si>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</si>
  <si>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</si>
  <si>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</si>
  <si>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</si>
  <si>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</si>
  <si>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</si>
  <si>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</si>
  <si>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</si>
  <si>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</si>
  <si>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</si>
  <si>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</si>
  <si>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</si>
  <si>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</si>
  <si>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</si>
  <si>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</si>
  <si>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</si>
  <si>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</si>
  <si>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</si>
  <si>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</si>
  <si>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</si>
  <si>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</si>
  <si>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</si>
  <si>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</si>
  <si>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</si>
  <si>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</si>
  <si>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</si>
  <si>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</si>
  <si>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</si>
  <si>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</si>
  <si>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</si>
  <si>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</si>
  <si>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</si>
  <si>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</si>
  <si>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</si>
  <si>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</si>
  <si>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</si>
  <si>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</si>
  <si>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</si>
  <si>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</si>
  <si>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</si>
  <si>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</si>
  <si>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</si>
  <si>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</si>
  <si>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</si>
  <si>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</si>
  <si>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</si>
  <si>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</si>
  <si>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</si>
  <si>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</si>
  <si>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</si>
  <si>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</si>
  <si>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</si>
  <si>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</si>
  <si>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</si>
  <si>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</si>
  <si>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</si>
  <si>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</si>
  <si>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</si>
  <si>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</si>
  <si>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</si>
  <si>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</si>
  <si>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</si>
  <si>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</si>
  <si>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</si>
  <si>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</si>
  <si>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</si>
  <si>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</si>
  <si>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</si>
  <si>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</si>
  <si>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</si>
  <si>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</si>
  <si>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</si>
  <si>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</si>
  <si>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</si>
  <si>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</si>
  <si>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</si>
  <si>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</si>
  <si>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</si>
  <si>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</si>
  <si>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</si>
  <si>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</si>
  <si>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</si>
  <si>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</si>
  <si>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</si>
  <si>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</si>
  <si>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</si>
  <si>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</si>
  <si>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</si>
  <si>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</si>
  <si>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</si>
  <si>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</si>
  <si>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</si>
  <si>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</si>
  <si>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</si>
  <si>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</si>
  <si>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</si>
  <si>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</si>
  <si>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</si>
  <si>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</si>
  <si>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</si>
  <si>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</si>
  <si>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</si>
  <si>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</si>
  <si>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</si>
  <si>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</si>
  <si>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</si>
  <si>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</si>
  <si>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</si>
  <si>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</si>
  <si>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</si>
  <si>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</si>
  <si>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</si>
  <si>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</si>
  <si>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</si>
  <si>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</si>
  <si>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</si>
  <si>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</si>
  <si>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</si>
  <si>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</si>
  <si>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</si>
  <si>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</si>
  <si>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</si>
  <si>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</si>
  <si>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</si>
  <si>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</si>
  <si>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</si>
  <si>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</si>
  <si>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</si>
  <si>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</si>
  <si>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</si>
  <si>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</si>
  <si>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</si>
  <si>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</si>
  <si>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</si>
  <si>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</si>
  <si>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</si>
  <si>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</si>
  <si>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</si>
  <si>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</si>
  <si>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</si>
  <si>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</si>
  <si>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</si>
  <si>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</si>
  <si>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</si>
  <si>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</si>
  <si>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</si>
  <si>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</si>
  <si>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</si>
  <si>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</si>
  <si>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</si>
  <si>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</si>
  <si>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</si>
  <si>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</si>
  <si>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</si>
  <si>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</si>
  <si>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</si>
  <si>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</si>
  <si>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</si>
  <si>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</si>
  <si>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</si>
  <si>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</si>
  <si>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</si>
  <si>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</si>
  <si>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</si>
  <si>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</si>
  <si>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</si>
  <si>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</si>
  <si>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</si>
  <si>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</si>
  <si>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</si>
  <si>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</si>
  <si>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</si>
  <si>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</si>
  <si>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</si>
  <si>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</si>
  <si>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</si>
  <si>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</si>
  <si>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</si>
  <si>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</si>
  <si>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</si>
  <si>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</si>
  <si>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</si>
  <si>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</si>
  <si>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</si>
  <si>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</si>
  <si>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</si>
  <si>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</si>
  <si>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</si>
  <si>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</si>
  <si>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</si>
  <si>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</si>
  <si>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</si>
  <si>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</si>
  <si>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</si>
  <si>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</si>
  <si>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</si>
  <si>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</si>
  <si>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</si>
  <si>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</si>
  <si>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</si>
  <si>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</si>
  <si>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</si>
  <si>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</si>
  <si>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</si>
  <si>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</si>
  <si>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</si>
  <si>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</si>
  <si>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</si>
  <si>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</si>
  <si>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</si>
  <si>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</si>
  <si>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</si>
  <si>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</si>
  <si>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</si>
  <si>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</si>
  <si>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</si>
  <si>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</si>
  <si>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</si>
  <si>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</si>
  <si>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</si>
  <si>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</si>
  <si>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</si>
  <si>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</si>
  <si>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</si>
  <si>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</si>
  <si>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</si>
  <si>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</si>
  <si>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</si>
  <si>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</si>
  <si>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</si>
  <si>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</si>
  <si>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</si>
  <si>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</si>
  <si>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</si>
  <si>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</si>
  <si>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</si>
  <si>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</si>
  <si>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</si>
  <si>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</si>
  <si>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</si>
  <si>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秋田森林管理署湯沢支署</t>
    <rPh sb="0" eb="2">
      <t>アキタ</t>
    </rPh>
    <rPh sb="2" eb="7">
      <t>シンリンカンリショ</t>
    </rPh>
    <rPh sb="7" eb="11">
      <t>ユザワシショ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</si>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</sst>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55</v>
      </c>
      <c r="D5" s="259"/>
      <c r="F5" s="39"/>
    </row>
    <row r="6" spans="1:6" ht="14.4" x14ac:dyDescent="0.2">
      <c r="A6" s="38"/>
      <c r="B6" s="225" t="s">
        <v>21</v>
      </c>
      <c r="C6" s="260">
        <f>'2購入希望価格明細（製品）'!B18</f>
        <v>3500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9" zoomScaleNormal="100" zoomScaleSheetLayoutView="100" workbookViewId="0">
      <selection activeCell="M275" sqref="M275"/>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55</v>
      </c>
      <c r="D17" s="9"/>
      <c r="E17" s="9"/>
      <c r="F17" s="9"/>
      <c r="G17" s="9"/>
    </row>
    <row r="18" spans="1:7" x14ac:dyDescent="0.2">
      <c r="A18" s="104" t="s">
        <v>167</v>
      </c>
      <c r="B18" s="166">
        <f>F40</f>
        <v>3500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F280</f>
        <v>2700</v>
      </c>
      <c r="F22" s="75">
        <f>SUM(C22:E22)</f>
        <v>2700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0</v>
      </c>
      <c r="D24" s="75">
        <f>F248</f>
        <v>0</v>
      </c>
      <c r="E24" s="75">
        <f>F290</f>
        <v>0</v>
      </c>
      <c r="F24" s="75">
        <f t="shared" si="0"/>
        <v>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0</v>
      </c>
      <c r="D26" s="75">
        <f>F267</f>
        <v>0</v>
      </c>
      <c r="E26" s="75">
        <f>F303</f>
        <v>300</v>
      </c>
      <c r="F26" s="75">
        <f>SUM(C26:E26)</f>
        <v>300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0</v>
      </c>
      <c r="F28" s="75">
        <f t="shared" si="0"/>
        <v>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7" ht="13.5" customHeight="1" x14ac:dyDescent="0.2">
      <c r="A33" s="280"/>
      <c r="B33" s="1" t="s">
        <v>53</v>
      </c>
      <c r="C33" s="75">
        <f>F172</f>
        <v>0</v>
      </c>
      <c r="D33" s="75"/>
      <c r="E33" s="75"/>
      <c r="F33" s="75">
        <f t="shared" si="1"/>
        <v>0</v>
      </c>
      <c r="G33" s="23"/>
    </row>
    <row r="34" spans="1:7" ht="13.5" customHeight="1" x14ac:dyDescent="0.2">
      <c r="A34" s="279" t="s">
        <v>220</v>
      </c>
      <c r="B34" s="1" t="s">
        <v>75</v>
      </c>
      <c r="C34" s="75">
        <f>F184</f>
        <v>0</v>
      </c>
      <c r="D34" s="75"/>
      <c r="E34" s="75"/>
      <c r="F34" s="75">
        <f t="shared" si="1"/>
        <v>0</v>
      </c>
      <c r="G34" s="23"/>
    </row>
    <row r="35" spans="1:7" ht="13.5" customHeight="1" x14ac:dyDescent="0.2">
      <c r="A35" s="280"/>
      <c r="B35" s="1" t="s">
        <v>53</v>
      </c>
      <c r="C35" s="75">
        <f>F185</f>
        <v>0</v>
      </c>
      <c r="D35" s="75"/>
      <c r="E35" s="75"/>
      <c r="F35" s="75">
        <f t="shared" si="1"/>
        <v>0</v>
      </c>
      <c r="G35" s="23"/>
    </row>
    <row r="36" spans="1:7" ht="13.5" customHeight="1" x14ac:dyDescent="0.2">
      <c r="A36" s="279" t="s">
        <v>221</v>
      </c>
      <c r="B36" s="1" t="s">
        <v>75</v>
      </c>
      <c r="C36" s="75">
        <f>F197</f>
        <v>0</v>
      </c>
      <c r="D36" s="75"/>
      <c r="E36" s="75"/>
      <c r="F36" s="75">
        <f t="shared" si="1"/>
        <v>0</v>
      </c>
      <c r="G36" s="23"/>
    </row>
    <row r="37" spans="1:7" ht="13.5" customHeight="1" x14ac:dyDescent="0.2">
      <c r="A37" s="280"/>
      <c r="B37" s="1" t="s">
        <v>53</v>
      </c>
      <c r="C37" s="75">
        <f>F198</f>
        <v>0</v>
      </c>
      <c r="D37" s="75"/>
      <c r="E37" s="75"/>
      <c r="F37" s="75">
        <f t="shared" si="1"/>
        <v>0</v>
      </c>
      <c r="G37" s="23"/>
    </row>
    <row r="38" spans="1:7" ht="13.5" customHeight="1" x14ac:dyDescent="0.2">
      <c r="A38" s="279" t="s">
        <v>217</v>
      </c>
      <c r="B38" s="1" t="s">
        <v>75</v>
      </c>
      <c r="C38" s="75">
        <f>F210</f>
        <v>0</v>
      </c>
      <c r="D38" s="75"/>
      <c r="E38" s="75">
        <f>F323</f>
        <v>500</v>
      </c>
      <c r="F38" s="75">
        <f>SUM(C38:E38)</f>
        <v>500</v>
      </c>
      <c r="G38" s="23"/>
    </row>
    <row r="39" spans="1:7" ht="13.5" customHeight="1" x14ac:dyDescent="0.2">
      <c r="A39" s="280"/>
      <c r="B39" s="1" t="s">
        <v>53</v>
      </c>
      <c r="C39" s="75">
        <f>F211</f>
        <v>0</v>
      </c>
      <c r="D39" s="75"/>
      <c r="E39" s="75">
        <f>F324</f>
        <v>0</v>
      </c>
      <c r="F39" s="75">
        <f t="shared" si="0"/>
        <v>0</v>
      </c>
      <c r="G39" s="23"/>
    </row>
    <row r="40" spans="1:7" ht="13.5" customHeight="1" x14ac:dyDescent="0.2">
      <c r="A40" s="279" t="s">
        <v>54</v>
      </c>
      <c r="B40" s="1" t="s">
        <v>75</v>
      </c>
      <c r="C40" s="75">
        <f>SUM(C22,C24,C26,C28,C30,C32,C34,C36,C38)</f>
        <v>0</v>
      </c>
      <c r="D40" s="75">
        <f t="shared" ref="D40" si="2">SUM(D22,D24,D26,D28,D30,D32,D34,D36,D38)</f>
        <v>0</v>
      </c>
      <c r="E40" s="75">
        <f>SUM(E22,E24,E26,E28,E30,E32,E34,E36,E38)</f>
        <v>3500</v>
      </c>
      <c r="F40" s="75">
        <f>SUM(C40:E40)</f>
        <v>3500</v>
      </c>
      <c r="G40" s="23"/>
    </row>
    <row r="41" spans="1:7" ht="13.5" customHeight="1" x14ac:dyDescent="0.2">
      <c r="A41" s="28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9" t="s">
        <v>168</v>
      </c>
      <c r="E42" s="29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1"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1"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1"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1"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1"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1"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1"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1"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1"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1"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1"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1"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1"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4"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85" t="s">
        <v>17</v>
      </c>
      <c r="B93" s="286"/>
      <c r="C93" s="47" t="s">
        <v>47</v>
      </c>
      <c r="D93" s="68"/>
      <c r="E93" s="47" t="s">
        <v>92</v>
      </c>
      <c r="F93" s="4" t="s">
        <v>12</v>
      </c>
      <c r="G93" s="23"/>
    </row>
    <row r="94" spans="1:7" ht="13.5" hidden="1" customHeight="1" x14ac:dyDescent="0.2">
      <c r="A94" s="284"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1"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1"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4"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5" t="s">
        <v>17</v>
      </c>
      <c r="B109" s="286"/>
      <c r="C109" s="47" t="s">
        <v>47</v>
      </c>
      <c r="D109" s="47" t="s">
        <v>48</v>
      </c>
      <c r="E109" s="47" t="s">
        <v>92</v>
      </c>
      <c r="F109" s="4" t="s">
        <v>12</v>
      </c>
      <c r="G109" s="23"/>
    </row>
    <row r="110" spans="1:7" ht="13.5" hidden="1" customHeight="1" x14ac:dyDescent="0.2">
      <c r="A110" s="284"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4"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1"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1"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1"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4"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285" t="s">
        <v>17</v>
      </c>
      <c r="B215" s="286"/>
      <c r="C215" s="47" t="s">
        <v>47</v>
      </c>
      <c r="D215" s="68"/>
      <c r="E215" s="47" t="s">
        <v>92</v>
      </c>
      <c r="F215" s="4" t="s">
        <v>12</v>
      </c>
      <c r="G215" s="23"/>
    </row>
    <row r="216" spans="1:7" ht="13.5" hidden="1" customHeight="1" x14ac:dyDescent="0.2">
      <c r="A216" s="284" t="s">
        <v>222</v>
      </c>
      <c r="B216" s="167" t="s">
        <v>304</v>
      </c>
      <c r="C216" s="245"/>
      <c r="D216" s="76"/>
      <c r="E216" s="245"/>
      <c r="F216" s="78" t="str">
        <f>IF(ISERROR(SUM(C218:E218)/SUM(C217:E217))," ",(SUM(C218:E218)/SUM(C217:E217)))</f>
        <v xml:space="preserve"> </v>
      </c>
      <c r="G216" s="119"/>
    </row>
    <row r="217" spans="1:7" ht="13.5" hidden="1" customHeight="1" x14ac:dyDescent="0.2">
      <c r="A217" s="282"/>
      <c r="B217" s="167" t="s">
        <v>305</v>
      </c>
      <c r="C217" s="75"/>
      <c r="D217" s="76"/>
      <c r="E217" s="75"/>
      <c r="F217" s="78">
        <f>SUM(C217:E217)</f>
        <v>0</v>
      </c>
      <c r="G217" s="119"/>
    </row>
    <row r="218" spans="1:7" ht="13.5" hidden="1" customHeight="1" x14ac:dyDescent="0.2">
      <c r="A218" s="283"/>
      <c r="B218" s="167" t="s">
        <v>46</v>
      </c>
      <c r="C218" s="75">
        <f>C216*C217</f>
        <v>0</v>
      </c>
      <c r="D218" s="76"/>
      <c r="E218" s="75">
        <f>E216*E217</f>
        <v>0</v>
      </c>
      <c r="F218" s="78">
        <f>SUM(C218:E218)</f>
        <v>0</v>
      </c>
      <c r="G218" s="119"/>
    </row>
    <row r="219" spans="1:7" ht="13.5" hidden="1" customHeight="1" x14ac:dyDescent="0.2">
      <c r="A219" s="284" t="s">
        <v>207</v>
      </c>
      <c r="B219" s="167" t="s">
        <v>304</v>
      </c>
      <c r="C219" s="245"/>
      <c r="D219" s="76"/>
      <c r="E219" s="245"/>
      <c r="F219" s="78" t="str">
        <f>IF(ISERROR(SUM(C221:E221)/SUM(C220:E220))," ",(SUM(C221:E221)/SUM(C220:E220)))</f>
        <v xml:space="preserve"> </v>
      </c>
      <c r="G219" s="119"/>
    </row>
    <row r="220" spans="1:7" ht="13.5" hidden="1" customHeight="1" x14ac:dyDescent="0.2">
      <c r="A220" s="282"/>
      <c r="B220" s="167" t="s">
        <v>305</v>
      </c>
      <c r="C220" s="75"/>
      <c r="D220" s="76"/>
      <c r="E220" s="75"/>
      <c r="F220" s="78">
        <f>SUM(C220:E220)</f>
        <v>0</v>
      </c>
      <c r="G220" s="119"/>
    </row>
    <row r="221" spans="1:7" ht="13.5" hidden="1" customHeight="1" x14ac:dyDescent="0.2">
      <c r="A221" s="283"/>
      <c r="B221" s="167" t="s">
        <v>46</v>
      </c>
      <c r="C221" s="75">
        <f>C219*C220</f>
        <v>0</v>
      </c>
      <c r="D221" s="76"/>
      <c r="E221" s="75">
        <f>E219*E220</f>
        <v>0</v>
      </c>
      <c r="F221" s="78">
        <f>SUM(C221:E221)</f>
        <v>0</v>
      </c>
      <c r="G221" s="119"/>
    </row>
    <row r="222" spans="1:7" ht="13.5" hidden="1" customHeight="1" x14ac:dyDescent="0.2">
      <c r="A222" s="284" t="s">
        <v>208</v>
      </c>
      <c r="B222" s="167" t="s">
        <v>304</v>
      </c>
      <c r="C222" s="245"/>
      <c r="D222" s="76"/>
      <c r="E222" s="245"/>
      <c r="F222" s="78" t="str">
        <f>IF(ISERROR(SUM(C224:E224)/SUM(C223:E223))," ",(SUM(C224:E224)/SUM(C223:E223)))</f>
        <v xml:space="preserve"> </v>
      </c>
      <c r="G222" s="119"/>
    </row>
    <row r="223" spans="1:7" ht="13.5" hidden="1" customHeight="1" x14ac:dyDescent="0.2">
      <c r="A223" s="282"/>
      <c r="B223" s="167" t="s">
        <v>305</v>
      </c>
      <c r="C223" s="75"/>
      <c r="D223" s="76"/>
      <c r="E223" s="75"/>
      <c r="F223" s="78">
        <f>SUM(C223:E223)</f>
        <v>0</v>
      </c>
      <c r="G223" s="119"/>
    </row>
    <row r="224" spans="1:7" ht="13.5" hidden="1" customHeight="1" x14ac:dyDescent="0.2">
      <c r="A224" s="283"/>
      <c r="B224" s="167" t="s">
        <v>46</v>
      </c>
      <c r="C224" s="75">
        <f t="shared" ref="C224" si="40">C222*C223</f>
        <v>0</v>
      </c>
      <c r="D224" s="76"/>
      <c r="E224" s="75">
        <f t="shared" ref="E224" si="41">E222*E223</f>
        <v>0</v>
      </c>
      <c r="F224" s="78">
        <f>SUM(C224:E224)</f>
        <v>0</v>
      </c>
      <c r="G224" s="119"/>
    </row>
    <row r="225" spans="1:7" ht="13.5" hidden="1" customHeight="1" x14ac:dyDescent="0.2">
      <c r="A225" s="284" t="s">
        <v>209</v>
      </c>
      <c r="B225" s="167" t="s">
        <v>304</v>
      </c>
      <c r="C225" s="245"/>
      <c r="D225" s="76"/>
      <c r="E225" s="245"/>
      <c r="F225" s="78" t="str">
        <f>IF(ISERROR(SUM(C227:E227)/SUM(C226:E226))," ",(SUM(C227:E227)/SUM(C226:E226)))</f>
        <v xml:space="preserve"> </v>
      </c>
      <c r="G225" s="119"/>
    </row>
    <row r="226" spans="1:7" ht="13.5" hidden="1" customHeight="1" x14ac:dyDescent="0.2">
      <c r="A226" s="282"/>
      <c r="B226" s="167" t="s">
        <v>305</v>
      </c>
      <c r="C226" s="75"/>
      <c r="D226" s="76"/>
      <c r="E226" s="75"/>
      <c r="F226" s="78">
        <f>SUM(C226:E226)</f>
        <v>0</v>
      </c>
      <c r="G226" s="119"/>
    </row>
    <row r="227" spans="1:7" ht="13.5" hidden="1" customHeight="1" x14ac:dyDescent="0.2">
      <c r="A227" s="283"/>
      <c r="B227" s="169" t="s">
        <v>46</v>
      </c>
      <c r="C227" s="80">
        <f t="shared" ref="C227" si="42">C225*C226</f>
        <v>0</v>
      </c>
      <c r="D227" s="82"/>
      <c r="E227" s="80">
        <f t="shared" ref="E227" si="43">E225*E226</f>
        <v>0</v>
      </c>
      <c r="F227" s="75">
        <f>SUM(C227:E227)</f>
        <v>0</v>
      </c>
      <c r="G227" s="119"/>
    </row>
    <row r="228" spans="1:7" ht="13.5" hidden="1" customHeight="1" x14ac:dyDescent="0.2">
      <c r="A228" s="284" t="s">
        <v>12</v>
      </c>
      <c r="B228" s="167" t="s">
        <v>304</v>
      </c>
      <c r="C228" s="76"/>
      <c r="D228" s="76"/>
      <c r="E228" s="81"/>
      <c r="F228" s="75" t="str">
        <f>IF(ISERROR(F230/F229)," ",(F230/F229))</f>
        <v xml:space="preserve"> </v>
      </c>
      <c r="G228" s="119"/>
    </row>
    <row r="229" spans="1:7" ht="13.5" hidden="1" customHeight="1" x14ac:dyDescent="0.2">
      <c r="A229" s="282"/>
      <c r="B229" s="169" t="s">
        <v>305</v>
      </c>
      <c r="C229" s="76"/>
      <c r="D229" s="76"/>
      <c r="E229" s="76"/>
      <c r="F229" s="65">
        <f>SUM(F217,F220,F223,F226)</f>
        <v>0</v>
      </c>
      <c r="G229" s="119"/>
    </row>
    <row r="230" spans="1:7" ht="13.5" hidden="1" customHeight="1" x14ac:dyDescent="0.2">
      <c r="A230" s="283"/>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85" t="s">
        <v>17</v>
      </c>
      <c r="B234" s="286"/>
      <c r="C234" s="47" t="s">
        <v>47</v>
      </c>
      <c r="D234" s="68"/>
      <c r="E234" s="47" t="s">
        <v>92</v>
      </c>
      <c r="F234" s="4" t="s">
        <v>12</v>
      </c>
      <c r="G234" s="23"/>
    </row>
    <row r="235" spans="1:7" ht="13.5" hidden="1" customHeight="1" x14ac:dyDescent="0.2">
      <c r="A235" s="284"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4"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4"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4"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4"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85" t="s">
        <v>17</v>
      </c>
      <c r="B253" s="286"/>
      <c r="C253" s="47" t="s">
        <v>47</v>
      </c>
      <c r="D253" s="68"/>
      <c r="E253" s="47" t="s">
        <v>92</v>
      </c>
      <c r="F253" s="4" t="s">
        <v>12</v>
      </c>
      <c r="G253" s="23"/>
    </row>
    <row r="254" spans="1:7" ht="13.5" hidden="1" customHeight="1" x14ac:dyDescent="0.2">
      <c r="A254" s="284"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4"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4"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4"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4"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285" t="s">
        <v>17</v>
      </c>
      <c r="B272" s="286"/>
      <c r="C272" s="230" t="s">
        <v>326</v>
      </c>
      <c r="D272" s="68"/>
      <c r="E272" s="47" t="s">
        <v>92</v>
      </c>
      <c r="F272" s="4" t="s">
        <v>12</v>
      </c>
      <c r="G272" s="23"/>
    </row>
    <row r="273" spans="1:7" ht="13.5" customHeight="1" x14ac:dyDescent="0.2">
      <c r="A273" s="284" t="s">
        <v>327</v>
      </c>
      <c r="B273" s="49" t="s">
        <v>76</v>
      </c>
      <c r="C273" s="245"/>
      <c r="D273" s="240"/>
      <c r="E273" s="241"/>
      <c r="F273" s="78" t="str">
        <f>IF(ISERROR(SUM(B275:E275)/SUM(B274:E274))," ",(SUM(B275:E275)/SUM(B274:E274)))</f>
        <v xml:space="preserve"> </v>
      </c>
      <c r="G273" s="119"/>
    </row>
    <row r="274" spans="1:7" ht="13.5" customHeight="1" x14ac:dyDescent="0.2">
      <c r="A274" s="282"/>
      <c r="B274" s="171" t="s">
        <v>305</v>
      </c>
      <c r="C274" s="242"/>
      <c r="D274" s="243"/>
      <c r="E274" s="244"/>
      <c r="F274" s="78">
        <f>SUM(C274:E274)</f>
        <v>0</v>
      </c>
      <c r="G274" s="119"/>
    </row>
    <row r="275" spans="1:7" ht="13.5" customHeight="1" x14ac:dyDescent="0.2">
      <c r="A275" s="283"/>
      <c r="B275" s="49" t="s">
        <v>46</v>
      </c>
      <c r="C275" s="75">
        <f>C273*C274</f>
        <v>0</v>
      </c>
      <c r="D275" s="76"/>
      <c r="E275" s="76"/>
      <c r="F275" s="78">
        <f>SUM(C275:E275)</f>
        <v>0</v>
      </c>
      <c r="G275" s="119"/>
    </row>
    <row r="276" spans="1:7" ht="13.5" customHeight="1" x14ac:dyDescent="0.2">
      <c r="A276" s="284" t="s">
        <v>96</v>
      </c>
      <c r="B276" s="167" t="s">
        <v>304</v>
      </c>
      <c r="C276" s="76"/>
      <c r="D276" s="76"/>
      <c r="E276" s="245"/>
      <c r="F276" s="78">
        <f>SUM(C276:E276)</f>
        <v>0</v>
      </c>
      <c r="G276" s="119"/>
    </row>
    <row r="277" spans="1:7" ht="13.5" customHeight="1" x14ac:dyDescent="0.2">
      <c r="A277" s="282"/>
      <c r="B277" s="167" t="s">
        <v>305</v>
      </c>
      <c r="C277" s="76"/>
      <c r="D277" s="76"/>
      <c r="E277" s="75">
        <v>2700</v>
      </c>
      <c r="F277" s="78">
        <f>SUM(C277:E277)</f>
        <v>2700</v>
      </c>
      <c r="G277" s="119"/>
    </row>
    <row r="278" spans="1:7" ht="13.5" customHeight="1" x14ac:dyDescent="0.2">
      <c r="A278" s="283"/>
      <c r="B278" s="169" t="s">
        <v>46</v>
      </c>
      <c r="C278" s="82"/>
      <c r="D278" s="82"/>
      <c r="E278" s="80">
        <f>E276*E277</f>
        <v>0</v>
      </c>
      <c r="F278" s="79">
        <f>SUM(B278:E278)</f>
        <v>0</v>
      </c>
      <c r="G278" s="119"/>
    </row>
    <row r="279" spans="1:7" ht="13.5" customHeight="1" x14ac:dyDescent="0.2">
      <c r="A279" s="284" t="s">
        <v>12</v>
      </c>
      <c r="B279" s="167" t="s">
        <v>304</v>
      </c>
      <c r="C279" s="76"/>
      <c r="D279" s="76"/>
      <c r="E279" s="81"/>
      <c r="F279" s="75">
        <f>IF(ISERROR(F281/F280)," ",(F281/F280))</f>
        <v>0</v>
      </c>
      <c r="G279" s="119"/>
    </row>
    <row r="280" spans="1:7" ht="13.5" customHeight="1" x14ac:dyDescent="0.2">
      <c r="A280" s="282"/>
      <c r="B280" s="169" t="s">
        <v>305</v>
      </c>
      <c r="C280" s="76"/>
      <c r="D280" s="76"/>
      <c r="E280" s="76"/>
      <c r="F280" s="65">
        <f>SUM(F274+F277)</f>
        <v>2700</v>
      </c>
      <c r="G280" s="119"/>
    </row>
    <row r="281" spans="1:7" ht="13.5" customHeight="1" x14ac:dyDescent="0.2">
      <c r="A281" s="283"/>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hidden="1" customHeight="1" x14ac:dyDescent="0.2">
      <c r="A284" s="170" t="s">
        <v>319</v>
      </c>
      <c r="B284" s="170"/>
      <c r="G284" s="6"/>
    </row>
    <row r="285" spans="1:7" ht="13.5" hidden="1" customHeight="1" x14ac:dyDescent="0.2">
      <c r="A285" s="285" t="s">
        <v>17</v>
      </c>
      <c r="B285" s="286"/>
      <c r="C285" s="68"/>
      <c r="D285" s="68"/>
      <c r="E285" s="47" t="s">
        <v>92</v>
      </c>
      <c r="F285" s="4" t="s">
        <v>12</v>
      </c>
      <c r="G285" s="23"/>
    </row>
    <row r="286" spans="1:7" ht="13.5" hidden="1" customHeight="1" x14ac:dyDescent="0.2">
      <c r="A286" s="284"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4"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customHeight="1" x14ac:dyDescent="0.2">
      <c r="A294" s="170" t="s">
        <v>320</v>
      </c>
      <c r="B294" s="170"/>
      <c r="G294" s="6"/>
    </row>
    <row r="295" spans="1:7" ht="13.5" customHeight="1" x14ac:dyDescent="0.2">
      <c r="A295" s="285" t="s">
        <v>17</v>
      </c>
      <c r="B295" s="286"/>
      <c r="C295" s="230" t="s">
        <v>326</v>
      </c>
      <c r="D295" s="68"/>
      <c r="E295" s="47" t="s">
        <v>92</v>
      </c>
      <c r="F295" s="4" t="s">
        <v>12</v>
      </c>
      <c r="G295" s="23"/>
    </row>
    <row r="296" spans="1:7" ht="13.5" customHeight="1" x14ac:dyDescent="0.2">
      <c r="A296" s="284" t="s">
        <v>327</v>
      </c>
      <c r="B296" s="49" t="s">
        <v>76</v>
      </c>
      <c r="C296" s="245"/>
      <c r="D296" s="240"/>
      <c r="E296" s="241"/>
      <c r="F296" s="78" t="str">
        <f>IF(ISERROR(SUM(B298:E298)/SUM(B297:E297))," ",(SUM(B298:E298)/SUM(B297:E297)))</f>
        <v xml:space="preserve"> </v>
      </c>
      <c r="G296" s="119"/>
    </row>
    <row r="297" spans="1:7" ht="13.5" customHeight="1" x14ac:dyDescent="0.2">
      <c r="A297" s="282"/>
      <c r="B297" s="171" t="s">
        <v>305</v>
      </c>
      <c r="C297" s="242"/>
      <c r="D297" s="243"/>
      <c r="E297" s="244"/>
      <c r="F297" s="78">
        <f>SUM(C297:E297)</f>
        <v>0</v>
      </c>
      <c r="G297" s="119"/>
    </row>
    <row r="298" spans="1:7" ht="13.5" customHeight="1" x14ac:dyDescent="0.2">
      <c r="A298" s="283"/>
      <c r="B298" s="49" t="s">
        <v>46</v>
      </c>
      <c r="C298" s="75">
        <f>C296*C297</f>
        <v>0</v>
      </c>
      <c r="D298" s="76"/>
      <c r="E298" s="76"/>
      <c r="F298" s="78">
        <f>SUM(C298:E298)</f>
        <v>0</v>
      </c>
      <c r="G298" s="119"/>
    </row>
    <row r="299" spans="1:7" ht="13.5" customHeight="1" x14ac:dyDescent="0.2">
      <c r="A299" s="284" t="s">
        <v>96</v>
      </c>
      <c r="B299" s="167" t="s">
        <v>304</v>
      </c>
      <c r="C299" s="76"/>
      <c r="D299" s="76"/>
      <c r="E299" s="245"/>
      <c r="F299" s="78">
        <f>IF(ISERROR(SUM(B301:E301)/SUM(B300:E300))," ",(SUM(B301:E301)/SUM(B300:E300)))</f>
        <v>0</v>
      </c>
      <c r="G299" s="119"/>
    </row>
    <row r="300" spans="1:7" ht="13.5" customHeight="1" x14ac:dyDescent="0.2">
      <c r="A300" s="282"/>
      <c r="B300" s="167" t="s">
        <v>305</v>
      </c>
      <c r="C300" s="76"/>
      <c r="D300" s="76"/>
      <c r="E300" s="75">
        <v>300</v>
      </c>
      <c r="F300" s="78">
        <f>SUM(B300:E300)</f>
        <v>300</v>
      </c>
      <c r="G300" s="119"/>
    </row>
    <row r="301" spans="1:7" ht="13.5" customHeight="1" x14ac:dyDescent="0.2">
      <c r="A301" s="283"/>
      <c r="B301" s="167" t="s">
        <v>46</v>
      </c>
      <c r="C301" s="76"/>
      <c r="D301" s="76"/>
      <c r="E301" s="75">
        <f>E299*E300</f>
        <v>0</v>
      </c>
      <c r="F301" s="237">
        <f>SUM(B301:E301)</f>
        <v>0</v>
      </c>
      <c r="G301" s="119"/>
    </row>
    <row r="302" spans="1:7" ht="13.5" customHeight="1" x14ac:dyDescent="0.2">
      <c r="A302" s="284" t="s">
        <v>12</v>
      </c>
      <c r="B302" s="167" t="s">
        <v>304</v>
      </c>
      <c r="C302" s="76"/>
      <c r="D302" s="76"/>
      <c r="E302" s="76"/>
      <c r="F302" s="78">
        <f>IF(ISERROR(F304/F303)," ",(F304/F303))</f>
        <v>0</v>
      </c>
      <c r="G302" s="119"/>
    </row>
    <row r="303" spans="1:7" ht="13.5" customHeight="1" x14ac:dyDescent="0.2">
      <c r="A303" s="282"/>
      <c r="B303" s="169" t="s">
        <v>305</v>
      </c>
      <c r="C303" s="76"/>
      <c r="D303" s="76"/>
      <c r="E303" s="76"/>
      <c r="F303" s="65">
        <f>F297+F300</f>
        <v>300</v>
      </c>
      <c r="G303" s="119"/>
    </row>
    <row r="304" spans="1:7" ht="13.5" customHeight="1" x14ac:dyDescent="0.2">
      <c r="A304" s="283"/>
      <c r="B304" s="169" t="s">
        <v>46</v>
      </c>
      <c r="C304" s="76"/>
      <c r="D304" s="76"/>
      <c r="E304" s="76"/>
      <c r="F304" s="75">
        <f>SUM(F298+F301)</f>
        <v>0</v>
      </c>
      <c r="G304" s="119"/>
    </row>
    <row r="305" spans="1:7" ht="13.5"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85" t="s">
        <v>17</v>
      </c>
      <c r="B308" s="286"/>
      <c r="C308" s="68"/>
      <c r="D308" s="68"/>
      <c r="E308" s="47" t="s">
        <v>92</v>
      </c>
      <c r="F308" s="4" t="s">
        <v>12</v>
      </c>
      <c r="G308" s="23"/>
    </row>
    <row r="309" spans="1:7" ht="13.5" hidden="1" customHeight="1" x14ac:dyDescent="0.2">
      <c r="A309" s="284"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4"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customHeight="1" x14ac:dyDescent="0.2">
      <c r="A316" s="170"/>
      <c r="B316" s="170"/>
    </row>
    <row r="317" spans="1:7" ht="13.5" customHeight="1" x14ac:dyDescent="0.2">
      <c r="A317" s="170" t="s">
        <v>322</v>
      </c>
      <c r="B317" s="170"/>
      <c r="G317" s="6"/>
    </row>
    <row r="318" spans="1:7" ht="13.5" customHeight="1" x14ac:dyDescent="0.2">
      <c r="A318" s="285" t="s">
        <v>17</v>
      </c>
      <c r="B318" s="286"/>
      <c r="C318" s="68"/>
      <c r="D318" s="68"/>
      <c r="E318" s="47" t="s">
        <v>381</v>
      </c>
      <c r="F318" s="4" t="s">
        <v>12</v>
      </c>
      <c r="G318" s="23"/>
    </row>
    <row r="319" spans="1:7" ht="13.5" customHeight="1" x14ac:dyDescent="0.2">
      <c r="A319" s="284" t="s">
        <v>96</v>
      </c>
      <c r="B319" s="167" t="s">
        <v>304</v>
      </c>
      <c r="C319" s="76"/>
      <c r="D319" s="76"/>
      <c r="E319" s="245"/>
      <c r="F319" s="78">
        <f>IF(ISERROR(SUM(B321:E321)/SUM(B320:E320))," ",(SUM(B321:E321)/SUM(B320:E320)))</f>
        <v>0</v>
      </c>
      <c r="G319" s="119"/>
    </row>
    <row r="320" spans="1:7" ht="13.5" customHeight="1" x14ac:dyDescent="0.2">
      <c r="A320" s="282"/>
      <c r="B320" s="167" t="s">
        <v>305</v>
      </c>
      <c r="C320" s="76"/>
      <c r="D320" s="76"/>
      <c r="E320" s="75">
        <v>500</v>
      </c>
      <c r="F320" s="78">
        <f>SUM(B320:E320)</f>
        <v>500</v>
      </c>
      <c r="G320" s="119"/>
    </row>
    <row r="321" spans="1:7" ht="13.5" customHeight="1" x14ac:dyDescent="0.2">
      <c r="A321" s="283"/>
      <c r="B321" s="167" t="s">
        <v>46</v>
      </c>
      <c r="C321" s="76"/>
      <c r="D321" s="76"/>
      <c r="E321" s="75">
        <f>E319*E320</f>
        <v>0</v>
      </c>
      <c r="F321" s="237">
        <f>SUM(B321:E321)</f>
        <v>0</v>
      </c>
      <c r="G321" s="119"/>
    </row>
    <row r="322" spans="1:7" ht="13.5" customHeight="1" x14ac:dyDescent="0.2">
      <c r="A322" s="284" t="s">
        <v>12</v>
      </c>
      <c r="B322" s="167" t="s">
        <v>304</v>
      </c>
      <c r="C322" s="76"/>
      <c r="D322" s="76"/>
      <c r="E322" s="76"/>
      <c r="F322" s="78">
        <f>IF(ISERROR(F324/F323)," ",(F324/F323))</f>
        <v>0</v>
      </c>
      <c r="G322" s="119"/>
    </row>
    <row r="323" spans="1:7" ht="13.5" customHeight="1" x14ac:dyDescent="0.2">
      <c r="A323" s="282"/>
      <c r="B323" s="167" t="s">
        <v>305</v>
      </c>
      <c r="C323" s="76"/>
      <c r="D323" s="76"/>
      <c r="E323" s="76"/>
      <c r="F323" s="238">
        <f>SUM(F320)</f>
        <v>500</v>
      </c>
      <c r="G323" s="119"/>
    </row>
    <row r="324" spans="1:7" ht="13.5" customHeight="1" x14ac:dyDescent="0.2">
      <c r="A324" s="283"/>
      <c r="B324" s="169" t="s">
        <v>46</v>
      </c>
      <c r="C324" s="76"/>
      <c r="D324" s="76"/>
      <c r="E324" s="76"/>
      <c r="F324" s="75">
        <f>SUM(F321)</f>
        <v>0</v>
      </c>
      <c r="G324" s="119"/>
    </row>
    <row r="325" spans="1:7"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8"/>
      <c r="C3" s="316"/>
      <c r="D3" s="317"/>
      <c r="E3" s="317"/>
      <c r="F3" s="317"/>
      <c r="G3" s="317"/>
      <c r="H3" s="108"/>
    </row>
    <row r="4" spans="2:15" ht="13.8" thickBot="1" x14ac:dyDescent="0.25"/>
    <row r="5" spans="2:15" ht="14.25" customHeight="1" thickBot="1" x14ac:dyDescent="0.25">
      <c r="B5" s="318" t="s">
        <v>372</v>
      </c>
      <c r="C5" s="319"/>
      <c r="H5" s="45" t="s">
        <v>22</v>
      </c>
      <c r="I5" s="184"/>
    </row>
    <row r="6" spans="2:15" ht="14.25" customHeight="1" x14ac:dyDescent="0.2">
      <c r="B6" s="320"/>
      <c r="C6" s="321"/>
      <c r="H6" s="46" t="s">
        <v>23</v>
      </c>
      <c r="I6" s="185"/>
      <c r="K6" s="57" t="s">
        <v>361</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359</v>
      </c>
      <c r="I8" s="185"/>
      <c r="K8" s="187" t="s">
        <v>24</v>
      </c>
      <c r="L8" s="186"/>
      <c r="N8" s="44"/>
      <c r="O8" s="216"/>
    </row>
    <row r="9" spans="2:15" ht="13.8" thickBot="1" x14ac:dyDescent="0.25">
      <c r="B9" s="320"/>
      <c r="C9" s="321"/>
      <c r="H9" s="46" t="s">
        <v>74</v>
      </c>
      <c r="I9" s="188"/>
      <c r="J9" s="18"/>
      <c r="K9" s="189" t="s">
        <v>349</v>
      </c>
      <c r="L9" s="185"/>
      <c r="N9" s="17"/>
      <c r="O9" s="215"/>
    </row>
    <row r="10" spans="2:15" ht="22.5" customHeight="1" x14ac:dyDescent="0.2">
      <c r="B10" s="320"/>
      <c r="C10" s="321"/>
      <c r="E10" s="322" t="s">
        <v>369</v>
      </c>
      <c r="F10" s="323"/>
      <c r="H10" s="223" t="s">
        <v>360</v>
      </c>
      <c r="I10" s="188"/>
      <c r="J10" s="18"/>
      <c r="K10" s="223" t="s">
        <v>360</v>
      </c>
      <c r="L10" s="190"/>
      <c r="M10" s="9"/>
      <c r="N10" s="44"/>
      <c r="O10" s="217"/>
    </row>
    <row r="11" spans="2:15" ht="22.2" thickBot="1" x14ac:dyDescent="0.25">
      <c r="B11" s="314" t="s">
        <v>345</v>
      </c>
      <c r="C11" s="315"/>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4" t="s">
        <v>371</v>
      </c>
      <c r="C13" s="325"/>
      <c r="H13" s="17"/>
      <c r="K13" s="17"/>
      <c r="N13" s="17"/>
    </row>
    <row r="14" spans="2:15" ht="13.8" thickBot="1" x14ac:dyDescent="0.25">
      <c r="B14" s="326"/>
      <c r="C14" s="327"/>
      <c r="H14" s="17"/>
      <c r="I14" s="214"/>
      <c r="K14" s="17"/>
      <c r="N14" s="17"/>
    </row>
    <row r="15" spans="2:15" ht="13.5" customHeight="1" x14ac:dyDescent="0.2">
      <c r="B15" s="328" t="s">
        <v>351</v>
      </c>
      <c r="C15" s="329"/>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0"/>
      <c r="F19" s="33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373</v>
      </c>
      <c r="C23" s="319"/>
      <c r="H23" s="45" t="s">
        <v>22</v>
      </c>
      <c r="I23" s="184"/>
      <c r="K23" s="17"/>
      <c r="N23" s="17"/>
    </row>
    <row r="24" spans="2:15" x14ac:dyDescent="0.2">
      <c r="B24" s="320"/>
      <c r="C24" s="321"/>
      <c r="H24" s="46" t="s">
        <v>23</v>
      </c>
      <c r="I24" s="185"/>
      <c r="K24" s="57" t="s">
        <v>361</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359</v>
      </c>
      <c r="I26" s="185"/>
      <c r="K26" s="187" t="s">
        <v>24</v>
      </c>
      <c r="L26" s="186"/>
      <c r="N26" s="44"/>
      <c r="O26" s="216"/>
    </row>
    <row r="27" spans="2:15" ht="13.8" thickBot="1" x14ac:dyDescent="0.25">
      <c r="B27" s="320"/>
      <c r="C27" s="321"/>
      <c r="H27" s="46" t="s">
        <v>74</v>
      </c>
      <c r="I27" s="188"/>
      <c r="K27" s="189" t="s">
        <v>349</v>
      </c>
      <c r="L27" s="185"/>
      <c r="N27" s="17"/>
      <c r="O27" s="215"/>
    </row>
    <row r="28" spans="2:15" ht="21.6" x14ac:dyDescent="0.2">
      <c r="B28" s="333"/>
      <c r="C28" s="334"/>
      <c r="E28" s="322" t="s">
        <v>369</v>
      </c>
      <c r="F28" s="323"/>
      <c r="H28" s="223" t="s">
        <v>360</v>
      </c>
      <c r="I28" s="188"/>
      <c r="K28" s="223" t="s">
        <v>360</v>
      </c>
      <c r="L28" s="190"/>
      <c r="M28" s="9"/>
      <c r="N28" s="44"/>
      <c r="O28" s="217"/>
    </row>
    <row r="29" spans="2:15" ht="22.2" thickBot="1" x14ac:dyDescent="0.25">
      <c r="B29" s="314" t="s">
        <v>345</v>
      </c>
      <c r="C29" s="315"/>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4" t="s">
        <v>371</v>
      </c>
      <c r="C31" s="325"/>
      <c r="H31" s="208"/>
      <c r="I31" s="30"/>
      <c r="K31" s="17"/>
      <c r="N31" s="17"/>
    </row>
    <row r="32" spans="2:15" ht="13.8" thickBot="1" x14ac:dyDescent="0.25">
      <c r="B32" s="326"/>
      <c r="C32" s="327"/>
      <c r="H32" s="17"/>
      <c r="I32" s="214"/>
      <c r="K32" s="17"/>
      <c r="N32" s="17"/>
    </row>
    <row r="33" spans="2:15" x14ac:dyDescent="0.2">
      <c r="B33" s="328" t="s">
        <v>351</v>
      </c>
      <c r="C33" s="329"/>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0"/>
      <c r="F37" s="33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1" t="s">
        <v>356</v>
      </c>
      <c r="C59" s="332"/>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376</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94" zoomScale="115" zoomScaleNormal="100" zoomScaleSheetLayoutView="115" workbookViewId="0">
      <selection activeCell="H31" sqref="H31"/>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384</v>
      </c>
      <c r="B4" s="33" t="s">
        <v>385</v>
      </c>
      <c r="C4" s="5"/>
      <c r="D4" s="5"/>
      <c r="E4" s="1"/>
      <c r="F4" s="1"/>
      <c r="G4" s="1"/>
    </row>
    <row r="5" spans="1:7" ht="44.4" customHeight="1" x14ac:dyDescent="0.2">
      <c r="A5" s="429"/>
      <c r="B5" s="32" t="s">
        <v>386</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393</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0" t="s">
        <v>400</v>
      </c>
      <c r="B114" s="430"/>
      <c r="C114" s="431" t="s">
        <v>401</v>
      </c>
      <c r="D114" s="431"/>
      <c r="E114" s="431"/>
      <c r="F114" s="431"/>
      <c r="G114" s="431"/>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32" t="s">
        <v>333</v>
      </c>
      <c r="B124" s="433"/>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4" t="s">
        <v>403</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7A8AFE53-2649-4CEC-ADD1-7971549F3E99}">
      <formula1>"第一種木材関連事業者,第二種木材関連事業者"</formula1>
    </dataValidation>
    <dataValidation type="list" allowBlank="1" showInputMessage="1" showErrorMessage="1" sqref="C60:G60 C70:G72 C100:G105 C82:G84" xr:uid="{E05BD362-006E-4F9B-8EB4-CCA9339CC37B}">
      <formula1>"○"</formula1>
    </dataValidation>
    <dataValidation type="list" allowBlank="1" showInputMessage="1" showErrorMessage="1" sqref="C24:G24" xr:uid="{47E9FFFD-1323-4316-84BE-E302CD9D9FE5}">
      <formula1>"有,無"</formula1>
    </dataValidation>
    <dataValidation type="list" allowBlank="1" showInputMessage="1" showErrorMessage="1" sqref="C23:G23" xr:uid="{908AFD18-E3CA-4DD5-B21F-FA84ACAA351A}">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2"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DA102E44-FBBE-4BBE-844E-1AD81BA9FDF3}">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65F4D2-17FB-44B2-BFF9-37FA3C61153E}">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60E9D31B-F11A-4C38-B22A-44288F89D10D}">
  <ds:schemaRefs>
    <ds:schemaRef ds:uri="http://schemas.microsoft.com/sharepoint/v3/contenttype/forms"/>
  </ds:schemaRefs>
</ds:datastoreItem>
</file>

<file path=customXml/itemProps3.xml><?xml version="1.0" encoding="utf-8"?>
<ds:datastoreItem xmlns:ds="http://schemas.openxmlformats.org/officeDocument/2006/customXml" ds:itemID="{6A0ECE7F-E8B3-4994-AC1A-341B5B7EA1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