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FF876DF-6646-46A9-BD66-4697512DFE83}"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5" i="4" s="1"/>
  <c r="F277" i="4"/>
  <c r="F274" i="4"/>
  <c r="F280" i="4" s="1"/>
  <c r="C298" i="4"/>
  <c r="F298" i="4" s="1"/>
  <c r="E301" i="4"/>
  <c r="F297" i="4"/>
  <c r="D13" i="1"/>
  <c r="C5" i="27"/>
  <c r="C37" i="25"/>
  <c r="C19" i="25"/>
  <c r="F273"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F26" i="4" l="1"/>
  <c r="E40"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E50" i="4"/>
  <c r="G51" i="4" l="1"/>
  <c r="G50" i="4"/>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<sst xmlns="http://schemas.openxmlformats.org/spreadsheetml/2006/main" count="1698" uniqueCount="410">
  <si>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</si>
  <si>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</si>
  <si>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</si>
  <si>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</si>
  <si>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</si>
  <si>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</si>
  <si>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</si>
  <si>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</si>
  <si>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</si>
  <si>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</si>
  <si>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</si>
  <si>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</si>
  <si>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</si>
  <si>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</si>
  <si>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</si>
  <si>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</si>
  <si>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</si>
  <si>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</si>
  <si>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</si>
  <si>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</si>
  <si>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</si>
  <si>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</si>
  <si>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</si>
  <si>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</si>
  <si>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</si>
  <si>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</si>
  <si>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</si>
  <si>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</si>
  <si>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</si>
  <si>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</si>
  <si>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</si>
  <si>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</si>
  <si>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</si>
  <si>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</si>
  <si>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</si>
  <si>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</si>
  <si>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</si>
  <si>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</si>
  <si>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</si>
  <si>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</si>
  <si>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</si>
  <si>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</si>
  <si>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</si>
  <si>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</si>
  <si>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</si>
  <si>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</si>
  <si>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</si>
  <si>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</si>
  <si>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</si>
  <si>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</si>
  <si>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</si>
  <si>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</si>
  <si>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</si>
  <si>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</si>
  <si>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</si>
  <si>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</si>
  <si>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</si>
  <si>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</si>
  <si>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</si>
  <si>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</si>
  <si>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</si>
  <si>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</si>
  <si>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</si>
  <si>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</si>
  <si>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</si>
  <si>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</si>
  <si>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</si>
  <si>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</si>
  <si>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</si>
  <si>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</si>
  <si>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</si>
  <si>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</si>
  <si>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</si>
  <si>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</si>
  <si>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</si>
  <si>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</si>
  <si>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</si>
  <si>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</si>
  <si>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</si>
  <si>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</si>
  <si>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</si>
  <si>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</si>
  <si>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</si>
  <si>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</si>
  <si>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</si>
  <si>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</si>
  <si>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</si>
  <si>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</si>
  <si>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</si>
  <si>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</si>
  <si>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</si>
  <si>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</si>
  <si>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</si>
  <si>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</si>
  <si>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</si>
  <si>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</si>
  <si>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</si>
  <si>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</si>
  <si>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</si>
  <si>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</si>
  <si>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</si>
  <si>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</si>
  <si>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</si>
  <si>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</si>
  <si>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</si>
  <si>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</si>
  <si>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</si>
  <si>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</si>
  <si>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</si>
  <si>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</si>
  <si>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</si>
  <si>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</si>
  <si>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</si>
  <si>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</si>
  <si>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</si>
  <si>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</si>
  <si>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</si>
  <si>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</si>
  <si>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</si>
  <si>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</si>
  <si>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</si>
  <si>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</si>
  <si>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</si>
  <si>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</si>
  <si>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</si>
  <si>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</si>
  <si>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</si>
  <si>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</si>
  <si>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</si>
  <si>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</si>
  <si>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</si>
  <si>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</si>
  <si>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</si>
  <si>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</si>
  <si>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</si>
  <si>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</si>
  <si>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</si>
  <si>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</si>
  <si>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</si>
  <si>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</si>
  <si>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</si>
  <si>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</si>
  <si>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</si>
  <si>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</si>
  <si>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</si>
  <si>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</si>
  <si>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</si>
  <si>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</si>
  <si>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</si>
  <si>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</si>
  <si>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</si>
  <si>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</si>
  <si>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</si>
  <si>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</si>
  <si>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</si>
  <si>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</si>
  <si>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</si>
  <si>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</si>
  <si>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</si>
  <si>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</si>
  <si>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</si>
  <si>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</si>
  <si>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</si>
  <si>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</si>
  <si>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</si>
  <si>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</si>
  <si>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</si>
  <si>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</si>
  <si>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</si>
  <si>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</si>
  <si>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</si>
  <si>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</si>
  <si>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</si>
  <si>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</si>
  <si>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</si>
  <si>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</si>
  <si>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</si>
  <si>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</si>
  <si>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</si>
  <si>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</si>
  <si>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</si>
  <si>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</si>
  <si>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</si>
  <si>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</si>
  <si>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</si>
  <si>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</si>
  <si>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</si>
  <si>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</si>
  <si>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</si>
  <si>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</si>
  <si>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</si>
  <si>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</si>
  <si>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</si>
  <si>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</si>
  <si>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</si>
  <si>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</si>
  <si>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</si>
  <si>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</si>
  <si>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</si>
  <si>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</si>
  <si>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</si>
  <si>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</si>
  <si>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</si>
  <si>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</si>
  <si>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</si>
  <si>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</si>
  <si>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</si>
  <si>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</si>
  <si>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</si>
  <si>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</si>
  <si>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</si>
  <si>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</si>
  <si>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</si>
  <si>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</si>
  <si>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</si>
  <si>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</si>
  <si>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</si>
  <si>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</si>
  <si>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</si>
  <si>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</si>
  <si>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</si>
  <si>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</si>
  <si>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</si>
  <si>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</si>
  <si>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</si>
  <si>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</si>
  <si>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</si>
  <si>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</si>
  <si>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</si>
  <si>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</si>
  <si>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</si>
  <si>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</si>
  <si>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</si>
  <si>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</si>
  <si>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</si>
  <si>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</si>
  <si>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</si>
  <si>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</si>
  <si>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</si>
  <si>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</si>
  <si>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</si>
  <si>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</si>
  <si>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</si>
  <si>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</si>
  <si>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</si>
  <si>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</si>
  <si>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</si>
  <si>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</si>
  <si>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</si>
  <si>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</si>
  <si>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</si>
  <si>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</si>
  <si>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</si>
  <si>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</si>
  <si>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</si>
  <si>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</si>
  <si>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</si>
  <si>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</si>
  <si>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</si>
  <si>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</si>
  <si>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</si>
  <si>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</si>
  <si>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</si>
  <si>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</si>
  <si>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</si>
  <si>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</si>
  <si>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</si>
  <si>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</si>
  <si>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</si>
  <si>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</si>
  <si>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</si>
  <si>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</si>
  <si>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</si>
  <si>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</si>
  <si>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</si>
  <si>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</si>
  <si>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</si>
  <si>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</si>
  <si>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</si>
  <si>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</si>
  <si>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</si>
  <si>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</si>
  <si>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</si>
  <si>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</si>
  <si>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</si>
  <si>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</si>
  <si>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</si>
  <si>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</si>
  <si>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</si>
  <si>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</si>
  <si>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</si>
  <si>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</si>
  <si>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</si>
  <si>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</si>
  <si>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</si>
  <si>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</si>
  <si>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</si>
  <si>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</si>
  <si>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</si>
  <si>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</si>
  <si>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</si>
  <si>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</si>
  <si>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</si>
  <si>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</si>
  <si>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</si>
  <si>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</si>
  <si>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</si>
  <si>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</si>
  <si>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</si>
  <si>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</si>
  <si>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</si>
  <si>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</si>
  <si>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</si>
  <si>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</si>
  <si>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</si>
  <si>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</si>
  <si>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</si>
  <si>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</si>
  <si>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</si>
  <si>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</si>
  <si>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</si>
  <si>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</si>
  <si>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</si>
  <si>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</si>
  <si>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</si>
  <si>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</si>
  <si>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</si>
  <si>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</si>
  <si>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</si>
  <si>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</si>
  <si>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</si>
  <si>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</si>
  <si>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</si>
  <si>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</si>
  <si>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</si>
  <si>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</si>
  <si>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</si>
  <si>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</si>
  <si>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</si>
  <si>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</si>
  <si>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</si>
  <si>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</si>
  <si>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</si>
  <si>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</si>
  <si>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</si>
  <si>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</si>
  <si>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</si>
  <si>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</si>
  <si>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</si>
  <si>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</si>
  <si>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</si>
  <si>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</si>
  <si>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</si>
  <si>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</si>
  <si>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</si>
  <si>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</si>
  <si>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</si>
  <si>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</si>
  <si>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</si>
  <si>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</si>
  <si>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</si>
  <si>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</si>
  <si>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</si>
  <si>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</si>
  <si>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</si>
  <si>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</si>
  <si>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</si>
  <si>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</si>
  <si>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</si>
  <si>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</si>
  <si>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</si>
  <si>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</si>
  <si>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</si>
  <si>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</si>
  <si>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</si>
  <si>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</si>
  <si>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</si>
  <si>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</si>
  <si>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</si>
  <si>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</si>
  <si>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</si>
  <si>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</si>
  <si>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山元土場及び中間土場</t>
  </si>
  <si>
    <t>金木支署</t>
    <rPh sb="0" eb="2">
      <t>カナギ</t>
    </rPh>
    <rPh sb="2" eb="4">
      <t>シショ</t>
    </rPh>
    <rPh sb="3" eb="4">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</si>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</sst>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381</v>
      </c>
      <c r="D4" s="259"/>
      <c r="F4" s="62" t="s">
        <v>69</v>
      </c>
    </row>
    <row r="5" spans="1:6" ht="14.4" x14ac:dyDescent="0.2">
      <c r="A5" s="38"/>
      <c r="B5" s="227" t="s">
        <v>38</v>
      </c>
      <c r="C5" s="259">
        <f>'2購入希望価格明細（製品）'!C17</f>
        <v>6</v>
      </c>
      <c r="D5" s="259"/>
      <c r="F5" s="39"/>
    </row>
    <row r="6" spans="1:6" ht="14.4" x14ac:dyDescent="0.2">
      <c r="A6" s="38"/>
      <c r="B6" s="225" t="s">
        <v>21</v>
      </c>
      <c r="C6" s="260">
        <f>'2購入希望価格明細（製品）'!B18</f>
        <v>4500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363</v>
      </c>
    </row>
    <row r="2" spans="2:2" x14ac:dyDescent="0.2">
      <c r="B2" t="s">
        <v>361</v>
      </c>
    </row>
    <row r="3" spans="2:2" x14ac:dyDescent="0.2">
      <c r="B3" t="s">
        <v>362</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86" zoomScaleNormal="100" zoomScaleSheetLayoutView="100" workbookViewId="0">
      <selection activeCell="O304" sqref="O304"/>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382</v>
      </c>
      <c r="C17" s="246">
        <v>6</v>
      </c>
      <c r="D17" s="9"/>
      <c r="E17" s="9"/>
      <c r="F17" s="9"/>
      <c r="G17" s="9"/>
    </row>
    <row r="18" spans="1:7" x14ac:dyDescent="0.2">
      <c r="A18" s="104" t="s">
        <v>167</v>
      </c>
      <c r="B18" s="166">
        <f>F40</f>
        <v>4500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F280</f>
        <v>4120</v>
      </c>
      <c r="F22" s="75">
        <f>SUM(C22:E22)</f>
        <v>4120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200</v>
      </c>
      <c r="F24" s="75">
        <f t="shared" si="0"/>
        <v>200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70</v>
      </c>
      <c r="F26" s="75">
        <f t="shared" si="0"/>
        <v>70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110</v>
      </c>
      <c r="F38" s="75">
        <f t="shared" si="0"/>
        <v>110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0</v>
      </c>
      <c r="E40" s="75">
        <f t="shared" si="2"/>
        <v>4500</v>
      </c>
      <c r="F40" s="75">
        <f t="shared" si="0"/>
        <v>4500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325</v>
      </c>
      <c r="D272" s="68"/>
      <c r="E272" s="47" t="s">
        <v>92</v>
      </c>
      <c r="F272" s="4" t="s">
        <v>12</v>
      </c>
      <c r="G272" s="23"/>
    </row>
    <row r="273" spans="1:7" ht="13.5" customHeight="1" x14ac:dyDescent="0.2">
      <c r="A273" s="284" t="s">
        <v>326</v>
      </c>
      <c r="B273" s="49" t="s">
        <v>76</v>
      </c>
      <c r="C273" s="245"/>
      <c r="D273" s="240"/>
      <c r="E273" s="241"/>
      <c r="F273" s="78">
        <f>IF(ISERROR(SUM(B275:E275)/SUM(B274:E274))," ",(SUM(B275:E275)/SUM(B274:E274)))</f>
        <v>0</v>
      </c>
      <c r="G273" s="119"/>
    </row>
    <row r="274" spans="1:7" ht="13.5" customHeight="1" x14ac:dyDescent="0.2">
      <c r="A274" s="282"/>
      <c r="B274" s="171" t="s">
        <v>305</v>
      </c>
      <c r="C274" s="242">
        <v>2000</v>
      </c>
      <c r="D274" s="243"/>
      <c r="E274" s="244"/>
      <c r="F274" s="78">
        <f>SUM(C274:E274)</f>
        <v>2000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2120</v>
      </c>
      <c r="F277" s="78">
        <f>SUM(B277:E277)</f>
        <v>2120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4120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285" t="s">
        <v>17</v>
      </c>
      <c r="B285" s="286"/>
      <c r="C285" s="68"/>
      <c r="D285" s="68"/>
      <c r="E285" s="47" t="s">
        <v>92</v>
      </c>
      <c r="F285" s="4" t="s">
        <v>12</v>
      </c>
      <c r="G285" s="23"/>
    </row>
    <row r="286" spans="1:7" ht="13.5" customHeight="1" x14ac:dyDescent="0.2">
      <c r="A286" s="284" t="s">
        <v>96</v>
      </c>
      <c r="B286" s="167" t="s">
        <v>304</v>
      </c>
      <c r="C286" s="76"/>
      <c r="D286" s="76"/>
      <c r="E286" s="245"/>
      <c r="F286" s="78">
        <f>IF(ISERROR(SUM(B288:E288)/SUM(B287:E287))," ",(SUM(B288:E288)/SUM(B287:E287)))</f>
        <v>0</v>
      </c>
      <c r="G286" s="119"/>
    </row>
    <row r="287" spans="1:7" ht="13.5" customHeight="1" x14ac:dyDescent="0.2">
      <c r="A287" s="282"/>
      <c r="B287" s="167" t="s">
        <v>305</v>
      </c>
      <c r="C287" s="76"/>
      <c r="D287" s="76"/>
      <c r="E287" s="75">
        <v>200</v>
      </c>
      <c r="F287" s="78">
        <f>SUM(B287:E287)</f>
        <v>200</v>
      </c>
      <c r="G287" s="119"/>
    </row>
    <row r="288" spans="1:7" ht="13.5" customHeight="1" x14ac:dyDescent="0.2">
      <c r="A288" s="283"/>
      <c r="B288" s="167" t="s">
        <v>46</v>
      </c>
      <c r="C288" s="76"/>
      <c r="D288" s="76"/>
      <c r="E288" s="75">
        <f t="shared" ref="E288" si="52">E286*E287</f>
        <v>0</v>
      </c>
      <c r="F288" s="237">
        <f>SUM(B288:E288)</f>
        <v>0</v>
      </c>
      <c r="G288" s="119"/>
    </row>
    <row r="289" spans="1:7" ht="13.5" customHeight="1" x14ac:dyDescent="0.2">
      <c r="A289" s="284" t="s">
        <v>12</v>
      </c>
      <c r="B289" s="167" t="s">
        <v>304</v>
      </c>
      <c r="C289" s="76"/>
      <c r="D289" s="76"/>
      <c r="E289" s="76"/>
      <c r="F289" s="78">
        <f>IF(ISERROR(F291/F290)," ",(F291/F290))</f>
        <v>0</v>
      </c>
      <c r="G289" s="119"/>
    </row>
    <row r="290" spans="1:7" ht="13.5" customHeight="1" x14ac:dyDescent="0.2">
      <c r="A290" s="282"/>
      <c r="B290" s="169" t="s">
        <v>305</v>
      </c>
      <c r="C290" s="82"/>
      <c r="D290" s="82"/>
      <c r="E290" s="82"/>
      <c r="F290" s="65">
        <f>SUM(F287)</f>
        <v>200</v>
      </c>
      <c r="G290" s="119"/>
    </row>
    <row r="291" spans="1:7" ht="13.5" customHeight="1" x14ac:dyDescent="0.2">
      <c r="A291" s="283"/>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285" t="s">
        <v>17</v>
      </c>
      <c r="B295" s="286"/>
      <c r="C295" s="230" t="s">
        <v>325</v>
      </c>
      <c r="D295" s="68"/>
      <c r="E295" s="47" t="s">
        <v>92</v>
      </c>
      <c r="F295" s="4" t="s">
        <v>12</v>
      </c>
      <c r="G295" s="23"/>
    </row>
    <row r="296" spans="1:7" ht="13.5" customHeight="1" x14ac:dyDescent="0.2">
      <c r="A296" s="284" t="s">
        <v>326</v>
      </c>
      <c r="B296" s="49" t="s">
        <v>76</v>
      </c>
      <c r="C296" s="245"/>
      <c r="D296" s="240"/>
      <c r="E296" s="241"/>
      <c r="F296" s="78">
        <f>IF(ISERROR(SUM(B298:E298)/SUM(B297:E297))," ",(SUM(B298:E298)/SUM(B297:E297)))</f>
        <v>0</v>
      </c>
      <c r="G296" s="119"/>
    </row>
    <row r="297" spans="1:7" ht="13.5" customHeight="1" x14ac:dyDescent="0.2">
      <c r="A297" s="282"/>
      <c r="B297" s="171" t="s">
        <v>305</v>
      </c>
      <c r="C297" s="242">
        <v>20</v>
      </c>
      <c r="D297" s="243"/>
      <c r="E297" s="244"/>
      <c r="F297" s="78">
        <f>SUM(C297:E297)</f>
        <v>20</v>
      </c>
      <c r="G297" s="119"/>
    </row>
    <row r="298" spans="1:7" ht="13.5" customHeight="1" x14ac:dyDescent="0.2">
      <c r="A298" s="283"/>
      <c r="B298" s="49" t="s">
        <v>46</v>
      </c>
      <c r="C298" s="75">
        <f>C296*C297</f>
        <v>0</v>
      </c>
      <c r="D298" s="76"/>
      <c r="E298" s="76"/>
      <c r="F298" s="78">
        <f>SUM(C298:E298)</f>
        <v>0</v>
      </c>
      <c r="G298" s="119"/>
    </row>
    <row r="299" spans="1:7" ht="13.5" customHeight="1" x14ac:dyDescent="0.2">
      <c r="A299" s="284" t="s">
        <v>96</v>
      </c>
      <c r="B299" s="167" t="s">
        <v>304</v>
      </c>
      <c r="C299" s="76"/>
      <c r="D299" s="76"/>
      <c r="E299" s="245"/>
      <c r="F299" s="78">
        <f>IF(ISERROR(SUM(B301:E301)/SUM(B300:E300))," ",(SUM(B301:E301)/SUM(B300:E300)))</f>
        <v>0</v>
      </c>
      <c r="G299" s="119"/>
    </row>
    <row r="300" spans="1:7" ht="13.5" customHeight="1" x14ac:dyDescent="0.2">
      <c r="A300" s="282"/>
      <c r="B300" s="167" t="s">
        <v>305</v>
      </c>
      <c r="C300" s="76"/>
      <c r="D300" s="76"/>
      <c r="E300" s="75">
        <v>50</v>
      </c>
      <c r="F300" s="78">
        <f>SUM(B300:E300)</f>
        <v>50</v>
      </c>
      <c r="G300" s="119"/>
    </row>
    <row r="301" spans="1:7" ht="13.5" customHeight="1" x14ac:dyDescent="0.2">
      <c r="A301" s="283"/>
      <c r="B301" s="167" t="s">
        <v>46</v>
      </c>
      <c r="C301" s="76"/>
      <c r="D301" s="76"/>
      <c r="E301" s="75">
        <f>E299*E300</f>
        <v>0</v>
      </c>
      <c r="F301" s="237">
        <f>SUM(B301:E301)</f>
        <v>0</v>
      </c>
      <c r="G301" s="119"/>
    </row>
    <row r="302" spans="1:7" ht="13.5" customHeight="1" x14ac:dyDescent="0.2">
      <c r="A302" s="284" t="s">
        <v>12</v>
      </c>
      <c r="B302" s="167" t="s">
        <v>304</v>
      </c>
      <c r="C302" s="76"/>
      <c r="D302" s="76"/>
      <c r="E302" s="76"/>
      <c r="F302" s="78">
        <f>IF(ISERROR(F304/F303)," ",(F304/F303))</f>
        <v>0</v>
      </c>
      <c r="G302" s="119"/>
    </row>
    <row r="303" spans="1:7" ht="13.5" customHeight="1" x14ac:dyDescent="0.2">
      <c r="A303" s="282"/>
      <c r="B303" s="169" t="s">
        <v>305</v>
      </c>
      <c r="C303" s="76"/>
      <c r="D303" s="76"/>
      <c r="E303" s="76"/>
      <c r="F303" s="65">
        <f>F297+F300</f>
        <v>70</v>
      </c>
      <c r="G303" s="119"/>
    </row>
    <row r="304" spans="1:7" ht="13.5" customHeight="1" x14ac:dyDescent="0.2">
      <c r="A304" s="283"/>
      <c r="B304" s="169" t="s">
        <v>46</v>
      </c>
      <c r="C304" s="76"/>
      <c r="D304" s="76"/>
      <c r="E304" s="76"/>
      <c r="F304" s="75">
        <f>SUM(F298+F301)</f>
        <v>0</v>
      </c>
      <c r="G304" s="119"/>
    </row>
    <row r="305" spans="1:7" ht="13.5" customHeight="1" x14ac:dyDescent="0.2">
      <c r="A305" s="170" t="s">
        <v>306</v>
      </c>
      <c r="B305" s="170"/>
    </row>
    <row r="306" spans="1:7" ht="13.5"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customHeight="1" x14ac:dyDescent="0.2">
      <c r="A317" s="170" t="s">
        <v>322</v>
      </c>
      <c r="B317" s="170"/>
      <c r="G317" s="6"/>
    </row>
    <row r="318" spans="1:7" ht="13.5" customHeight="1" x14ac:dyDescent="0.2">
      <c r="A318" s="285" t="s">
        <v>17</v>
      </c>
      <c r="B318" s="286"/>
      <c r="C318" s="68"/>
      <c r="D318" s="68"/>
      <c r="E318" s="47" t="s">
        <v>380</v>
      </c>
      <c r="F318" s="4" t="s">
        <v>12</v>
      </c>
      <c r="G318" s="23"/>
    </row>
    <row r="319" spans="1:7" ht="13.5" customHeight="1" x14ac:dyDescent="0.2">
      <c r="A319" s="284" t="s">
        <v>96</v>
      </c>
      <c r="B319" s="167" t="s">
        <v>304</v>
      </c>
      <c r="C319" s="76"/>
      <c r="D319" s="76"/>
      <c r="E319" s="245"/>
      <c r="F319" s="78">
        <f>IF(ISERROR(SUM(B321:E321)/SUM(B320:E320))," ",(SUM(B321:E321)/SUM(B320:E320)))</f>
        <v>0</v>
      </c>
      <c r="G319" s="119"/>
    </row>
    <row r="320" spans="1:7" ht="13.5" customHeight="1" x14ac:dyDescent="0.2">
      <c r="A320" s="282"/>
      <c r="B320" s="167" t="s">
        <v>305</v>
      </c>
      <c r="C320" s="76"/>
      <c r="D320" s="76"/>
      <c r="E320" s="75">
        <v>110</v>
      </c>
      <c r="F320" s="78">
        <f>SUM(B320:E320)</f>
        <v>110</v>
      </c>
      <c r="G320" s="119"/>
    </row>
    <row r="321" spans="1:7" ht="13.5" customHeight="1" x14ac:dyDescent="0.2">
      <c r="A321" s="283"/>
      <c r="B321" s="167" t="s">
        <v>46</v>
      </c>
      <c r="C321" s="76"/>
      <c r="D321" s="76"/>
      <c r="E321" s="75">
        <f>E319*E320</f>
        <v>0</v>
      </c>
      <c r="F321" s="237">
        <f>SUM(B321:E321)</f>
        <v>0</v>
      </c>
      <c r="G321" s="119"/>
    </row>
    <row r="322" spans="1:7" ht="13.5" customHeight="1" x14ac:dyDescent="0.2">
      <c r="A322" s="284" t="s">
        <v>12</v>
      </c>
      <c r="B322" s="167" t="s">
        <v>304</v>
      </c>
      <c r="C322" s="76"/>
      <c r="D322" s="76"/>
      <c r="E322" s="76"/>
      <c r="F322" s="78">
        <f>IF(ISERROR(F324/F323)," ",(F324/F323))</f>
        <v>0</v>
      </c>
      <c r="G322" s="119"/>
    </row>
    <row r="323" spans="1:7" ht="13.5" customHeight="1" x14ac:dyDescent="0.2">
      <c r="A323" s="282"/>
      <c r="B323" s="167" t="s">
        <v>305</v>
      </c>
      <c r="C323" s="76"/>
      <c r="D323" s="76"/>
      <c r="E323" s="76"/>
      <c r="F323" s="238">
        <f>SUM(F320)</f>
        <v>110</v>
      </c>
      <c r="G323" s="119"/>
    </row>
    <row r="324" spans="1:7" ht="13.5" customHeight="1" x14ac:dyDescent="0.2">
      <c r="A324" s="283"/>
      <c r="B324" s="169" t="s">
        <v>46</v>
      </c>
      <c r="C324" s="76"/>
      <c r="D324" s="76"/>
      <c r="E324" s="76"/>
      <c r="F324" s="75">
        <f>SUM(F321)</f>
        <v>0</v>
      </c>
      <c r="G324" s="119"/>
    </row>
    <row r="325" spans="1:7"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346</v>
      </c>
    </row>
    <row r="2" spans="2:15" x14ac:dyDescent="0.2">
      <c r="B2" s="10" t="s">
        <v>347</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371</v>
      </c>
      <c r="C5" s="319"/>
      <c r="H5" s="45" t="s">
        <v>22</v>
      </c>
      <c r="I5" s="184"/>
    </row>
    <row r="6" spans="2:15" ht="14.25" customHeight="1" x14ac:dyDescent="0.2">
      <c r="B6" s="320"/>
      <c r="C6" s="321"/>
      <c r="H6" s="46" t="s">
        <v>23</v>
      </c>
      <c r="I6" s="185"/>
      <c r="K6" s="57" t="s">
        <v>360</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358</v>
      </c>
      <c r="I8" s="185"/>
      <c r="K8" s="187" t="s">
        <v>24</v>
      </c>
      <c r="L8" s="186"/>
      <c r="N8" s="44"/>
      <c r="O8" s="216"/>
    </row>
    <row r="9" spans="2:15" ht="13.8" thickBot="1" x14ac:dyDescent="0.25">
      <c r="B9" s="320"/>
      <c r="C9" s="321"/>
      <c r="H9" s="46" t="s">
        <v>74</v>
      </c>
      <c r="I9" s="188"/>
      <c r="J9" s="18"/>
      <c r="K9" s="189" t="s">
        <v>348</v>
      </c>
      <c r="L9" s="185"/>
      <c r="N9" s="17"/>
      <c r="O9" s="215"/>
    </row>
    <row r="10" spans="2:15" ht="22.5" customHeight="1" x14ac:dyDescent="0.2">
      <c r="B10" s="320"/>
      <c r="C10" s="321"/>
      <c r="E10" s="322" t="s">
        <v>368</v>
      </c>
      <c r="F10" s="323"/>
      <c r="H10" s="223" t="s">
        <v>359</v>
      </c>
      <c r="I10" s="188"/>
      <c r="J10" s="18"/>
      <c r="K10" s="223" t="s">
        <v>359</v>
      </c>
      <c r="L10" s="190"/>
      <c r="M10" s="9"/>
      <c r="N10" s="44"/>
      <c r="O10" s="217"/>
    </row>
    <row r="11" spans="2:15" ht="22.2" thickBot="1" x14ac:dyDescent="0.25">
      <c r="B11" s="314" t="s">
        <v>344</v>
      </c>
      <c r="C11" s="315"/>
      <c r="E11" s="192" t="s">
        <v>127</v>
      </c>
      <c r="F11" s="193"/>
      <c r="H11" s="222" t="s">
        <v>349</v>
      </c>
      <c r="I11" s="191"/>
      <c r="K11" s="194" t="s">
        <v>349</v>
      </c>
      <c r="L11" s="195"/>
      <c r="N11" s="218"/>
      <c r="O11" s="215"/>
    </row>
    <row r="12" spans="2:15" ht="27" customHeight="1" thickBot="1" x14ac:dyDescent="0.25">
      <c r="B12" s="196"/>
      <c r="C12" s="197" t="s">
        <v>119</v>
      </c>
      <c r="H12" s="218"/>
      <c r="I12" s="215"/>
      <c r="K12" s="198"/>
      <c r="L12" s="199"/>
      <c r="N12" s="17"/>
    </row>
    <row r="13" spans="2:15" x14ac:dyDescent="0.2">
      <c r="B13" s="324" t="s">
        <v>370</v>
      </c>
      <c r="C13" s="325"/>
      <c r="H13" s="17"/>
      <c r="K13" s="17"/>
      <c r="N13" s="17"/>
    </row>
    <row r="14" spans="2:15" ht="13.8" thickBot="1" x14ac:dyDescent="0.25">
      <c r="B14" s="326"/>
      <c r="C14" s="327"/>
      <c r="H14" s="17"/>
      <c r="I14" s="214"/>
      <c r="K14" s="17"/>
      <c r="N14" s="17"/>
    </row>
    <row r="15" spans="2:15" ht="13.5" customHeight="1" x14ac:dyDescent="0.2">
      <c r="B15" s="328" t="s">
        <v>350</v>
      </c>
      <c r="C15" s="329"/>
      <c r="H15" s="17"/>
      <c r="I15" s="215"/>
      <c r="K15" s="57" t="s">
        <v>360</v>
      </c>
      <c r="L15" s="184"/>
      <c r="N15" s="44"/>
      <c r="O15" s="214"/>
    </row>
    <row r="16" spans="2:15" ht="13.8" thickBot="1" x14ac:dyDescent="0.25">
      <c r="B16" s="200"/>
      <c r="C16" s="201" t="s">
        <v>351</v>
      </c>
      <c r="H16" s="9"/>
      <c r="I16" s="216"/>
      <c r="K16" s="43" t="s">
        <v>23</v>
      </c>
      <c r="L16" s="185"/>
      <c r="N16" s="17"/>
      <c r="O16" s="215"/>
    </row>
    <row r="17" spans="2:15" ht="13.5" customHeight="1" thickBot="1" x14ac:dyDescent="0.25">
      <c r="B17" s="202" t="s">
        <v>352</v>
      </c>
      <c r="C17" s="203"/>
      <c r="D17" s="6"/>
      <c r="E17" s="6"/>
      <c r="F17" s="6"/>
      <c r="G17" s="6"/>
      <c r="H17" s="17"/>
      <c r="I17" s="215"/>
      <c r="K17" s="187" t="s">
        <v>24</v>
      </c>
      <c r="L17" s="186"/>
      <c r="N17" s="44"/>
      <c r="O17" s="216"/>
    </row>
    <row r="18" spans="2:15" ht="14.4" thickTop="1" thickBot="1" x14ac:dyDescent="0.25">
      <c r="B18" s="204" t="s">
        <v>353</v>
      </c>
      <c r="C18" s="205"/>
      <c r="H18" s="17"/>
      <c r="I18" s="219"/>
      <c r="K18" s="189" t="s">
        <v>348</v>
      </c>
      <c r="L18" s="185"/>
      <c r="N18" s="17"/>
      <c r="O18" s="215"/>
    </row>
    <row r="19" spans="2:15" ht="22.5" customHeight="1" thickTop="1" thickBot="1" x14ac:dyDescent="0.25">
      <c r="B19" s="206" t="s">
        <v>373</v>
      </c>
      <c r="C19" s="207" t="e">
        <f>+C17/C18</f>
        <v>#DIV/0!</v>
      </c>
      <c r="E19" s="330"/>
      <c r="F19" s="330"/>
      <c r="H19" s="44"/>
      <c r="I19" s="219"/>
      <c r="K19" s="223" t="s">
        <v>359</v>
      </c>
      <c r="L19" s="190"/>
      <c r="M19" s="9"/>
      <c r="N19" s="44"/>
      <c r="O19" s="217"/>
    </row>
    <row r="20" spans="2:15" ht="23.25" customHeight="1" thickTop="1" thickBot="1" x14ac:dyDescent="0.25">
      <c r="E20" s="23"/>
      <c r="F20" s="221"/>
      <c r="H20" s="17"/>
      <c r="I20" s="217"/>
      <c r="K20" s="194" t="s">
        <v>349</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372</v>
      </c>
      <c r="C23" s="319"/>
      <c r="H23" s="45" t="s">
        <v>22</v>
      </c>
      <c r="I23" s="184"/>
      <c r="K23" s="17"/>
      <c r="N23" s="17"/>
    </row>
    <row r="24" spans="2:15" x14ac:dyDescent="0.2">
      <c r="B24" s="320"/>
      <c r="C24" s="321"/>
      <c r="H24" s="46" t="s">
        <v>23</v>
      </c>
      <c r="I24" s="185"/>
      <c r="K24" s="57" t="s">
        <v>360</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358</v>
      </c>
      <c r="I26" s="185"/>
      <c r="K26" s="187" t="s">
        <v>24</v>
      </c>
      <c r="L26" s="186"/>
      <c r="N26" s="44"/>
      <c r="O26" s="216"/>
    </row>
    <row r="27" spans="2:15" ht="13.8" thickBot="1" x14ac:dyDescent="0.25">
      <c r="B27" s="320"/>
      <c r="C27" s="321"/>
      <c r="H27" s="46" t="s">
        <v>74</v>
      </c>
      <c r="I27" s="188"/>
      <c r="K27" s="189" t="s">
        <v>348</v>
      </c>
      <c r="L27" s="185"/>
      <c r="N27" s="17"/>
      <c r="O27" s="215"/>
    </row>
    <row r="28" spans="2:15" ht="21.6" x14ac:dyDescent="0.2">
      <c r="B28" s="333"/>
      <c r="C28" s="334"/>
      <c r="E28" s="322" t="s">
        <v>368</v>
      </c>
      <c r="F28" s="323"/>
      <c r="H28" s="223" t="s">
        <v>359</v>
      </c>
      <c r="I28" s="188"/>
      <c r="K28" s="223" t="s">
        <v>359</v>
      </c>
      <c r="L28" s="190"/>
      <c r="M28" s="9"/>
      <c r="N28" s="44"/>
      <c r="O28" s="217"/>
    </row>
    <row r="29" spans="2:15" ht="22.2" thickBot="1" x14ac:dyDescent="0.25">
      <c r="B29" s="314" t="s">
        <v>344</v>
      </c>
      <c r="C29" s="315"/>
      <c r="E29" s="192" t="s">
        <v>128</v>
      </c>
      <c r="F29" s="193"/>
      <c r="H29" s="222" t="s">
        <v>349</v>
      </c>
      <c r="I29" s="191"/>
      <c r="K29" s="194" t="s">
        <v>349</v>
      </c>
      <c r="L29" s="195"/>
      <c r="N29" s="218"/>
      <c r="O29" s="215"/>
    </row>
    <row r="30" spans="2:15" ht="22.5" customHeight="1" thickBot="1" x14ac:dyDescent="0.25">
      <c r="B30" s="196"/>
      <c r="C30" s="197" t="s">
        <v>119</v>
      </c>
      <c r="H30" s="218"/>
      <c r="I30" s="215"/>
      <c r="K30" s="17"/>
      <c r="N30" s="17"/>
    </row>
    <row r="31" spans="2:15" x14ac:dyDescent="0.2">
      <c r="B31" s="324" t="s">
        <v>370</v>
      </c>
      <c r="C31" s="325"/>
      <c r="H31" s="208"/>
      <c r="I31" s="30"/>
      <c r="K31" s="17"/>
      <c r="N31" s="17"/>
    </row>
    <row r="32" spans="2:15" ht="13.8" thickBot="1" x14ac:dyDescent="0.25">
      <c r="B32" s="326"/>
      <c r="C32" s="327"/>
      <c r="H32" s="17"/>
      <c r="I32" s="214"/>
      <c r="K32" s="17"/>
      <c r="N32" s="17"/>
    </row>
    <row r="33" spans="2:15" x14ac:dyDescent="0.2">
      <c r="B33" s="328" t="s">
        <v>350</v>
      </c>
      <c r="C33" s="329"/>
      <c r="H33" s="17"/>
      <c r="I33" s="215"/>
      <c r="K33" s="57" t="s">
        <v>360</v>
      </c>
      <c r="L33" s="184"/>
      <c r="N33" s="44"/>
      <c r="O33" s="214"/>
    </row>
    <row r="34" spans="2:15" ht="13.8" thickBot="1" x14ac:dyDescent="0.25">
      <c r="B34" s="200"/>
      <c r="C34" s="201" t="s">
        <v>351</v>
      </c>
      <c r="H34" s="9"/>
      <c r="I34" s="216"/>
      <c r="K34" s="43" t="s">
        <v>23</v>
      </c>
      <c r="L34" s="185"/>
      <c r="N34" s="17"/>
      <c r="O34" s="215"/>
    </row>
    <row r="35" spans="2:15" ht="13.8" thickBot="1" x14ac:dyDescent="0.25">
      <c r="B35" s="202" t="s">
        <v>352</v>
      </c>
      <c r="C35" s="203"/>
      <c r="D35" s="6"/>
      <c r="E35" s="6"/>
      <c r="F35" s="6"/>
      <c r="G35" s="6"/>
      <c r="H35" s="17"/>
      <c r="I35" s="215"/>
      <c r="K35" s="187" t="s">
        <v>24</v>
      </c>
      <c r="L35" s="186"/>
      <c r="N35" s="44"/>
      <c r="O35" s="216"/>
    </row>
    <row r="36" spans="2:15" ht="14.4" thickTop="1" thickBot="1" x14ac:dyDescent="0.25">
      <c r="B36" s="204" t="s">
        <v>353</v>
      </c>
      <c r="C36" s="205"/>
      <c r="H36" s="17"/>
      <c r="I36" s="219"/>
      <c r="K36" s="189" t="s">
        <v>348</v>
      </c>
      <c r="L36" s="185"/>
      <c r="N36" s="17"/>
      <c r="O36" s="215"/>
    </row>
    <row r="37" spans="2:15" ht="22.8" thickTop="1" thickBot="1" x14ac:dyDescent="0.25">
      <c r="B37" s="206" t="s">
        <v>373</v>
      </c>
      <c r="C37" s="207" t="e">
        <f>+C35/C36</f>
        <v>#DIV/0!</v>
      </c>
      <c r="E37" s="330"/>
      <c r="F37" s="330"/>
      <c r="H37" s="44"/>
      <c r="I37" s="219"/>
      <c r="K37" s="223" t="s">
        <v>359</v>
      </c>
      <c r="L37" s="190"/>
      <c r="M37" s="9"/>
      <c r="N37" s="44"/>
      <c r="O37" s="217"/>
    </row>
    <row r="38" spans="2:15" ht="22.8" thickTop="1" thickBot="1" x14ac:dyDescent="0.25">
      <c r="E38" s="23"/>
      <c r="F38" s="221"/>
      <c r="H38" s="17"/>
      <c r="I38" s="217"/>
      <c r="K38" s="194" t="s">
        <v>349</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354</v>
      </c>
    </row>
    <row r="59" spans="2:15" ht="14.25" customHeight="1" x14ac:dyDescent="0.2">
      <c r="B59" s="331" t="s">
        <v>355</v>
      </c>
      <c r="C59" s="332"/>
      <c r="D59" s="172"/>
      <c r="E59" s="172"/>
      <c r="F59" s="172"/>
      <c r="G59" s="172"/>
      <c r="H59" s="172"/>
      <c r="I59" s="172"/>
      <c r="J59" s="172"/>
      <c r="K59" s="172"/>
      <c r="L59" s="172"/>
      <c r="M59" s="172"/>
      <c r="N59" s="209"/>
    </row>
    <row r="60" spans="2:15" ht="14.25" customHeight="1" x14ac:dyDescent="0.2">
      <c r="B60" s="210" t="s">
        <v>356</v>
      </c>
      <c r="N60" s="211"/>
    </row>
    <row r="61" spans="2:15" x14ac:dyDescent="0.2">
      <c r="B61" s="210" t="s">
        <v>364</v>
      </c>
      <c r="N61" s="211"/>
    </row>
    <row r="62" spans="2:15" x14ac:dyDescent="0.2">
      <c r="B62" s="210" t="s">
        <v>365</v>
      </c>
      <c r="N62" s="211"/>
    </row>
    <row r="63" spans="2:15" x14ac:dyDescent="0.2">
      <c r="B63" s="210" t="s">
        <v>366</v>
      </c>
      <c r="N63" s="211"/>
    </row>
    <row r="64" spans="2:15" x14ac:dyDescent="0.2">
      <c r="B64" s="210" t="s">
        <v>367</v>
      </c>
      <c r="N64" s="211"/>
    </row>
    <row r="65" spans="2:14" x14ac:dyDescent="0.2">
      <c r="B65" s="210" t="s">
        <v>369</v>
      </c>
      <c r="N65" s="211"/>
    </row>
    <row r="66" spans="2:14" x14ac:dyDescent="0.2">
      <c r="B66" s="210" t="s">
        <v>357</v>
      </c>
      <c r="N66" s="211"/>
    </row>
    <row r="67" spans="2:14" x14ac:dyDescent="0.2">
      <c r="B67" s="212" t="s">
        <v>374</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375</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345</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61"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341</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342</v>
      </c>
      <c r="B94" s="170"/>
      <c r="C94" s="170"/>
      <c r="D94" s="170"/>
      <c r="E94" s="170"/>
      <c r="F94" s="406" t="s">
        <v>343</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327</v>
      </c>
      <c r="B116" s="170"/>
      <c r="C116" s="170"/>
      <c r="D116" s="170"/>
      <c r="E116" s="170"/>
      <c r="F116" s="170"/>
      <c r="G116" s="170"/>
    </row>
    <row r="117" spans="1:7" x14ac:dyDescent="0.2">
      <c r="A117" s="159"/>
      <c r="B117" s="170"/>
      <c r="C117" s="170"/>
      <c r="D117" s="170"/>
      <c r="E117" s="170"/>
      <c r="F117" s="170"/>
      <c r="G117" s="170"/>
    </row>
    <row r="118" spans="1:7" x14ac:dyDescent="0.2">
      <c r="A118" s="170" t="s">
        <v>328</v>
      </c>
      <c r="B118" s="170"/>
      <c r="C118" s="170"/>
      <c r="D118" s="170"/>
      <c r="E118" s="170"/>
      <c r="F118" s="170"/>
      <c r="G118" s="170"/>
    </row>
    <row r="119" spans="1:7" x14ac:dyDescent="0.2">
      <c r="A119" s="159" t="s">
        <v>329</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330</v>
      </c>
      <c r="B122" s="403"/>
      <c r="C122" s="251"/>
      <c r="D122" s="251"/>
      <c r="E122" s="251"/>
      <c r="F122" s="251"/>
      <c r="G122" s="251"/>
    </row>
    <row r="123" spans="1:7" x14ac:dyDescent="0.2">
      <c r="A123" s="402" t="s">
        <v>331</v>
      </c>
      <c r="B123" s="403"/>
      <c r="C123" s="251"/>
      <c r="D123" s="251"/>
      <c r="E123" s="251"/>
      <c r="F123" s="251"/>
      <c r="G123" s="251"/>
    </row>
    <row r="124" spans="1:7" x14ac:dyDescent="0.2">
      <c r="A124" s="432" t="s">
        <v>332</v>
      </c>
      <c r="B124" s="433"/>
      <c r="C124" s="251"/>
      <c r="D124" s="251"/>
      <c r="E124" s="251"/>
      <c r="F124" s="251"/>
      <c r="G124" s="251"/>
    </row>
    <row r="125" spans="1:7" x14ac:dyDescent="0.2">
      <c r="A125" s="174"/>
      <c r="B125" s="170"/>
      <c r="C125" s="170"/>
      <c r="D125" s="170"/>
      <c r="E125" s="170"/>
      <c r="F125" s="170"/>
      <c r="G125" s="170"/>
    </row>
    <row r="126" spans="1:7" x14ac:dyDescent="0.2">
      <c r="A126" s="159" t="s">
        <v>333</v>
      </c>
      <c r="B126" s="170"/>
      <c r="C126" s="170"/>
      <c r="D126" s="170"/>
      <c r="E126" s="170"/>
      <c r="F126" s="170"/>
      <c r="G126" s="170"/>
    </row>
    <row r="127" spans="1:7" x14ac:dyDescent="0.2">
      <c r="A127" s="159" t="s">
        <v>334</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335</v>
      </c>
      <c r="B130" s="405"/>
      <c r="C130" s="248"/>
      <c r="D130" s="248"/>
      <c r="E130" s="248"/>
      <c r="F130" s="248"/>
      <c r="G130" s="248"/>
    </row>
    <row r="131" spans="1:7" x14ac:dyDescent="0.2">
      <c r="A131" s="404" t="s">
        <v>336</v>
      </c>
      <c r="B131" s="405"/>
      <c r="C131" s="252"/>
      <c r="D131" s="252"/>
      <c r="E131" s="253"/>
      <c r="F131" s="253"/>
      <c r="G131" s="253"/>
    </row>
    <row r="132" spans="1:7" x14ac:dyDescent="0.2">
      <c r="A132" s="159" t="s">
        <v>337</v>
      </c>
      <c r="B132" s="170"/>
      <c r="C132" s="170"/>
      <c r="D132" s="170"/>
      <c r="E132" s="170"/>
      <c r="F132" s="170"/>
      <c r="G132" s="170"/>
    </row>
    <row r="133" spans="1:7" x14ac:dyDescent="0.2">
      <c r="A133" s="159" t="s">
        <v>338</v>
      </c>
      <c r="B133" s="170"/>
      <c r="C133" s="170"/>
      <c r="D133" s="170"/>
      <c r="E133" s="170"/>
      <c r="F133" s="170"/>
      <c r="G133" s="170"/>
    </row>
    <row r="134" spans="1:7" x14ac:dyDescent="0.2">
      <c r="A134" s="159" t="s">
        <v>339</v>
      </c>
      <c r="B134" s="170"/>
      <c r="C134" s="170"/>
      <c r="D134" s="170"/>
      <c r="E134" s="170"/>
      <c r="F134" s="170"/>
      <c r="G134" s="170"/>
    </row>
    <row r="135" spans="1:7" x14ac:dyDescent="0.2">
      <c r="A135" s="159" t="s">
        <v>340</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4C874AE3-8E48-42FD-9B37-6E5C82F65735}">
      <formula1>"第一種木材関連事業者,第二種木材関連事業者"</formula1>
    </dataValidation>
    <dataValidation type="list" allowBlank="1" showInputMessage="1" showErrorMessage="1" sqref="C60:G60 C70:G72 C100:G105 C82:G84" xr:uid="{27F013A1-5FDE-40EA-B205-509C76AADDFE}">
      <formula1>"○"</formula1>
    </dataValidation>
    <dataValidation type="list" allowBlank="1" showInputMessage="1" showErrorMessage="1" sqref="C24:G24" xr:uid="{911BF5BF-00A3-448E-84DB-1A2141F216CC}">
      <formula1>"有,無"</formula1>
    </dataValidation>
    <dataValidation type="list" allowBlank="1" showInputMessage="1" showErrorMessage="1" sqref="C23:G23" xr:uid="{1A3642CB-5252-4110-9C9E-E8A2675BBB8C}">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3"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376</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377</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378</v>
      </c>
    </row>
    <row r="29" spans="1:4" x14ac:dyDescent="0.2">
      <c r="A29" t="s">
        <v>379</v>
      </c>
    </row>
  </sheetData>
  <mergeCells count="2">
    <mergeCell ref="A4:D4"/>
    <mergeCell ref="A7:D7"/>
  </mergeCells>
  <phoneticPr fontId="2"/>
  <dataValidations count="1">
    <dataValidation type="list" allowBlank="1" showInputMessage="1" showErrorMessage="1" sqref="A11:A26" xr:uid="{62B22C66-7FC5-468B-B1A0-8DC0AAE50764}">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F29210-A921-4D2C-8150-D991874B0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6F927E-83E6-480C-92A0-4CFAADE28406}">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5A38FF16-CF93-494D-B637-690831C8A9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