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drawings/drawing2.xml" ContentType="application/vnd.openxmlformats-officedocument.drawing+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24226"/>
  <mc:AlternateContent xmlns:mc="http://schemas.openxmlformats.org/markup-compatibility/2006">
    <mc:Choice Requires="x15">
      <x15ac:absPath xmlns:x15ac="http://schemas.microsoft.com/office/spreadsheetml/2010/11/ac" url="\\100.81.198.165\01_資源活用課\00_shigen_kyoutu\09_素材供給係\✿令和８年度\02　R８システム販売\【機２】システム第２次\【機２】01公告関係\【機２】02　物件明細\"/>
    </mc:Choice>
  </mc:AlternateContent>
  <xr:revisionPtr revIDLastSave="0" documentId="13_ncr:1_{932E96F6-E636-4493-92B5-8E409C765D6A}" xr6:coauthVersionLast="47" xr6:coauthVersionMax="47" xr10:uidLastSave="{00000000-0000-0000-0000-000000000000}"/>
  <bookViews>
    <workbookView xWindow="-108" yWindow="-16308" windowWidth="29016" windowHeight="15696" tabRatio="716" activeTab="1" xr2:uid="{00000000-000D-0000-FFFF-FFFF00000000}"/>
  </bookViews>
  <sheets>
    <sheet name="別紙５・企画提案表紙" sheetId="27" r:id="rId1"/>
    <sheet name="2購入希望価格明細（製品）" sheetId="4" r:id="rId2"/>
    <sheet name="価格表（製品） (2)" sheetId="15" state="hidden" r:id="rId3"/>
    <sheet name="3効果的な取組内容" sheetId="13" r:id="rId4"/>
    <sheet name="４販路（予定）【取引協定用5社】" sheetId="25" r:id="rId5"/>
    <sheet name="5新規性・政策との整合" sheetId="1" r:id="rId6"/>
    <sheet name="6～7コスト削減等" sheetId="2" r:id="rId7"/>
    <sheet name="8～15その他 (直送システム含む)" sheetId="21" r:id="rId8"/>
    <sheet name="添付書類" sheetId="28" r:id="rId9"/>
    <sheet name="Sheet2" sheetId="26" r:id="rId10"/>
    <sheet name="Sheet1" sheetId="14" state="hidden" r:id="rId11"/>
  </sheets>
  <definedNames>
    <definedName name="_xlnm.Print_Area" localSheetId="1">'2購入希望価格明細（製品）'!$A$1:$G$325</definedName>
    <definedName name="_xlnm.Print_Area" localSheetId="3">'3効果的な取組内容'!$A$1:$G$32</definedName>
    <definedName name="_xlnm.Print_Area" localSheetId="5">'5新規性・政策との整合'!$A$1:$H$25</definedName>
    <definedName name="_xlnm.Print_Area" localSheetId="6">'6～7コスト削減等'!$A$1:$G$102</definedName>
    <definedName name="_xlnm.Print_Area" localSheetId="7">'8～15その他 (直送システム含む)'!$A$1:$G$160</definedName>
    <definedName name="_xlnm.Print_Area" localSheetId="10">Sheet1!$A$1:$W$109</definedName>
    <definedName name="_xlnm.Print_Area" localSheetId="2">'価格表（製品） (2)'!$A$1:$H$319</definedName>
    <definedName name="_xlnm.Print_Area" localSheetId="0">別紙５・企画提案表紙!$A$1:$F$35</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9" i="4" l="1"/>
  <c r="B27" i="27"/>
  <c r="E321" i="4"/>
  <c r="F296" i="4" l="1"/>
  <c r="E278" i="4"/>
  <c r="F278" i="4" s="1"/>
  <c r="C275" i="4"/>
  <c r="F273" i="4" s="1"/>
  <c r="F277" i="4"/>
  <c r="F274" i="4"/>
  <c r="C298" i="4"/>
  <c r="F298" i="4" s="1"/>
  <c r="E301" i="4"/>
  <c r="F297" i="4"/>
  <c r="D13" i="1"/>
  <c r="C5" i="27"/>
  <c r="C37" i="25"/>
  <c r="C19" i="25"/>
  <c r="F280" i="4" l="1"/>
  <c r="F275" i="4"/>
  <c r="F281" i="4"/>
  <c r="F276" i="4"/>
  <c r="M12" i="14" l="1"/>
  <c r="M11" i="14"/>
  <c r="Q19" i="14"/>
  <c r="U10" i="14"/>
  <c r="K11" i="14"/>
  <c r="O11" i="14"/>
  <c r="Q11" i="14"/>
  <c r="R11" i="14"/>
  <c r="K12" i="14"/>
  <c r="O12" i="14"/>
  <c r="Q12" i="14"/>
  <c r="R12" i="14"/>
  <c r="K13" i="14"/>
  <c r="M13" i="14"/>
  <c r="O13" i="14"/>
  <c r="Q13" i="14"/>
  <c r="R13" i="14"/>
  <c r="K14" i="14"/>
  <c r="M14" i="14"/>
  <c r="O14" i="14"/>
  <c r="Q14" i="14"/>
  <c r="R14" i="14"/>
  <c r="K15" i="14"/>
  <c r="M15" i="14"/>
  <c r="O15" i="14"/>
  <c r="Q15" i="14"/>
  <c r="R15" i="14"/>
  <c r="K16" i="14"/>
  <c r="M16" i="14"/>
  <c r="O16" i="14"/>
  <c r="Q16" i="14"/>
  <c r="R16" i="14"/>
  <c r="K17" i="14"/>
  <c r="M17" i="14"/>
  <c r="O17" i="14"/>
  <c r="Q17" i="14"/>
  <c r="R17" i="14"/>
  <c r="K18" i="14"/>
  <c r="M18" i="14"/>
  <c r="O18" i="14"/>
  <c r="Q18" i="14"/>
  <c r="R18" i="14"/>
  <c r="K19" i="14"/>
  <c r="M19" i="14"/>
  <c r="O19" i="14"/>
  <c r="R19" i="14"/>
  <c r="K20" i="14"/>
  <c r="M20" i="14"/>
  <c r="O20" i="14"/>
  <c r="Q20" i="14"/>
  <c r="R20" i="14"/>
  <c r="K21" i="14"/>
  <c r="M21" i="14"/>
  <c r="O21" i="14"/>
  <c r="Q21" i="14"/>
  <c r="R21" i="14"/>
  <c r="K22" i="14"/>
  <c r="M22" i="14"/>
  <c r="O22" i="14"/>
  <c r="Q22" i="14"/>
  <c r="R22" i="14"/>
  <c r="R10" i="14"/>
  <c r="Q10" i="14"/>
  <c r="O10" i="14"/>
  <c r="K10" i="14"/>
  <c r="M10" i="14"/>
  <c r="Q93" i="14"/>
  <c r="U109" i="14"/>
  <c r="R109" i="14"/>
  <c r="Q109" i="14"/>
  <c r="O109" i="14"/>
  <c r="M109" i="14"/>
  <c r="U105" i="14"/>
  <c r="R105" i="14"/>
  <c r="Q105" i="14"/>
  <c r="O105" i="14"/>
  <c r="M105" i="14"/>
  <c r="U101" i="14"/>
  <c r="R101" i="14"/>
  <c r="Q101" i="14"/>
  <c r="O101" i="14"/>
  <c r="M101" i="14"/>
  <c r="V101" i="14" s="1"/>
  <c r="U97" i="14"/>
  <c r="R97" i="14"/>
  <c r="Q97" i="14"/>
  <c r="O97" i="14"/>
  <c r="M97" i="14"/>
  <c r="V97" i="14" s="1"/>
  <c r="U93" i="14"/>
  <c r="R93" i="14"/>
  <c r="O93" i="14"/>
  <c r="M93" i="14"/>
  <c r="R89" i="14"/>
  <c r="Q89" i="14"/>
  <c r="O89" i="14"/>
  <c r="M89" i="14"/>
  <c r="S89" i="14" s="1"/>
  <c r="R88" i="14"/>
  <c r="Q88" i="14"/>
  <c r="O88" i="14"/>
  <c r="M88" i="14"/>
  <c r="R87" i="14"/>
  <c r="Q87" i="14"/>
  <c r="O87" i="14"/>
  <c r="M87" i="14"/>
  <c r="U86" i="14"/>
  <c r="R86" i="14"/>
  <c r="Q86" i="14"/>
  <c r="O86" i="14"/>
  <c r="M86" i="14"/>
  <c r="R82" i="14"/>
  <c r="Q82" i="14"/>
  <c r="O82" i="14"/>
  <c r="M82" i="14"/>
  <c r="R81" i="14"/>
  <c r="Q81" i="14"/>
  <c r="O81" i="14"/>
  <c r="M81" i="14"/>
  <c r="R80" i="14"/>
  <c r="Q80" i="14"/>
  <c r="O80" i="14"/>
  <c r="M80" i="14"/>
  <c r="U79" i="14"/>
  <c r="R79" i="14"/>
  <c r="Q79" i="14"/>
  <c r="O79" i="14"/>
  <c r="M79" i="14"/>
  <c r="R75" i="14"/>
  <c r="Q75" i="14"/>
  <c r="O75" i="14"/>
  <c r="M75" i="14"/>
  <c r="R74" i="14"/>
  <c r="Q74" i="14"/>
  <c r="O74" i="14"/>
  <c r="M74" i="14"/>
  <c r="R73" i="14"/>
  <c r="Q73" i="14"/>
  <c r="O73" i="14"/>
  <c r="M73" i="14"/>
  <c r="S73" i="14" s="1"/>
  <c r="U72" i="14"/>
  <c r="R72" i="14"/>
  <c r="Q72" i="14"/>
  <c r="O72" i="14"/>
  <c r="M72" i="14"/>
  <c r="R68" i="14"/>
  <c r="M68" i="14"/>
  <c r="S68" i="14" s="1"/>
  <c r="U67" i="14"/>
  <c r="R67" i="14"/>
  <c r="T67" i="14" s="1"/>
  <c r="M67" i="14"/>
  <c r="S67" i="14" s="1"/>
  <c r="R63" i="14"/>
  <c r="M63" i="14"/>
  <c r="S63" i="14" s="1"/>
  <c r="U62" i="14"/>
  <c r="R62" i="14"/>
  <c r="M62" i="14"/>
  <c r="S62" i="14" s="1"/>
  <c r="T62" i="14" s="1"/>
  <c r="R58" i="14"/>
  <c r="M58" i="14"/>
  <c r="S58" i="14" s="1"/>
  <c r="T58" i="14" s="1"/>
  <c r="U57" i="14"/>
  <c r="R57" i="14"/>
  <c r="M57" i="14"/>
  <c r="S57" i="14" s="1"/>
  <c r="T57" i="14" s="1"/>
  <c r="R53" i="14"/>
  <c r="M53" i="14"/>
  <c r="S53" i="14" s="1"/>
  <c r="U52" i="14"/>
  <c r="R52" i="14"/>
  <c r="M52" i="14"/>
  <c r="S52" i="14" s="1"/>
  <c r="R48" i="14"/>
  <c r="M48" i="14"/>
  <c r="S48" i="14" s="1"/>
  <c r="U47" i="14"/>
  <c r="R47" i="14"/>
  <c r="T47" i="14" s="1"/>
  <c r="M47" i="14"/>
  <c r="S47" i="14" s="1"/>
  <c r="R43" i="14"/>
  <c r="Q43" i="14"/>
  <c r="O43" i="14"/>
  <c r="M43" i="14"/>
  <c r="S43" i="14" s="1"/>
  <c r="R42" i="14"/>
  <c r="Q42" i="14"/>
  <c r="O42" i="14"/>
  <c r="M42" i="14"/>
  <c r="R41" i="14"/>
  <c r="Q41" i="14"/>
  <c r="O41" i="14"/>
  <c r="M41" i="14"/>
  <c r="U40" i="14"/>
  <c r="R40" i="14"/>
  <c r="Q40" i="14"/>
  <c r="O40" i="14"/>
  <c r="M40" i="14"/>
  <c r="S40" i="14" s="1"/>
  <c r="R36" i="14"/>
  <c r="Q36" i="14"/>
  <c r="O36" i="14"/>
  <c r="M36" i="14"/>
  <c r="R35" i="14"/>
  <c r="Q35" i="14"/>
  <c r="O35" i="14"/>
  <c r="M35" i="14"/>
  <c r="S35" i="14" s="1"/>
  <c r="R34" i="14"/>
  <c r="Q34" i="14"/>
  <c r="O34" i="14"/>
  <c r="M34" i="14"/>
  <c r="R33" i="14"/>
  <c r="Q33" i="14"/>
  <c r="O33" i="14"/>
  <c r="M33" i="14"/>
  <c r="U32" i="14"/>
  <c r="R32" i="14"/>
  <c r="Q32" i="14"/>
  <c r="O32" i="14"/>
  <c r="M32" i="14"/>
  <c r="R28" i="14"/>
  <c r="Q28" i="14"/>
  <c r="O28" i="14"/>
  <c r="M28" i="14"/>
  <c r="R27" i="14"/>
  <c r="Q27" i="14"/>
  <c r="O27" i="14"/>
  <c r="M27" i="14"/>
  <c r="U26" i="14"/>
  <c r="R26" i="14"/>
  <c r="Q26" i="14"/>
  <c r="O26" i="14"/>
  <c r="M26" i="14"/>
  <c r="E315" i="15"/>
  <c r="F313" i="15" s="1"/>
  <c r="F314" i="15"/>
  <c r="F317" i="15" s="1"/>
  <c r="E38" i="15" s="1"/>
  <c r="E305" i="15"/>
  <c r="F303" i="15" s="1"/>
  <c r="F304" i="15"/>
  <c r="F307" i="15" s="1"/>
  <c r="E28" i="15" s="1"/>
  <c r="E295" i="15"/>
  <c r="F295" i="15" s="1"/>
  <c r="F298" i="15" s="1"/>
  <c r="F294" i="15"/>
  <c r="F297" i="15" s="1"/>
  <c r="E26" i="15" s="1"/>
  <c r="F293" i="15"/>
  <c r="E285" i="15"/>
  <c r="F283" i="15" s="1"/>
  <c r="F284" i="15"/>
  <c r="F287" i="15" s="1"/>
  <c r="E24" i="15" s="1"/>
  <c r="E275" i="15"/>
  <c r="F273" i="15" s="1"/>
  <c r="F274" i="15"/>
  <c r="F277" i="15" s="1"/>
  <c r="E22" i="15" s="1"/>
  <c r="E265" i="15"/>
  <c r="C265" i="15"/>
  <c r="F264" i="15"/>
  <c r="E262" i="15"/>
  <c r="C262" i="15"/>
  <c r="F261" i="15"/>
  <c r="E259" i="15"/>
  <c r="C259" i="15"/>
  <c r="F257" i="15" s="1"/>
  <c r="F258" i="15"/>
  <c r="E256" i="15"/>
  <c r="C256" i="15"/>
  <c r="F255" i="15"/>
  <c r="E246" i="15"/>
  <c r="C246" i="15"/>
  <c r="F245" i="15"/>
  <c r="E243" i="15"/>
  <c r="C243" i="15"/>
  <c r="F242" i="15"/>
  <c r="E240" i="15"/>
  <c r="F240" i="15" s="1"/>
  <c r="C240" i="15"/>
  <c r="F239" i="15"/>
  <c r="E237" i="15"/>
  <c r="C237" i="15"/>
  <c r="F236" i="15"/>
  <c r="E227" i="15"/>
  <c r="C227" i="15"/>
  <c r="F227" i="15" s="1"/>
  <c r="F226" i="15"/>
  <c r="E224" i="15"/>
  <c r="F224" i="15" s="1"/>
  <c r="C224" i="15"/>
  <c r="F223" i="15"/>
  <c r="F222" i="15"/>
  <c r="E221" i="15"/>
  <c r="C221" i="15"/>
  <c r="F221" i="15" s="1"/>
  <c r="F220" i="15"/>
  <c r="E218" i="15"/>
  <c r="C218" i="15"/>
  <c r="F218" i="15" s="1"/>
  <c r="F217" i="15"/>
  <c r="E208" i="15"/>
  <c r="D208" i="15"/>
  <c r="F206" i="15" s="1"/>
  <c r="C208" i="15"/>
  <c r="F207" i="15"/>
  <c r="E205" i="15"/>
  <c r="D205" i="15"/>
  <c r="C205" i="15"/>
  <c r="F203" i="15" s="1"/>
  <c r="F204" i="15"/>
  <c r="E195" i="15"/>
  <c r="D195" i="15"/>
  <c r="C195" i="15"/>
  <c r="F194" i="15"/>
  <c r="E192" i="15"/>
  <c r="D192" i="15"/>
  <c r="C192" i="15"/>
  <c r="F191" i="15"/>
  <c r="E182" i="15"/>
  <c r="D182" i="15"/>
  <c r="C182" i="15"/>
  <c r="F181" i="15"/>
  <c r="E179" i="15"/>
  <c r="D179" i="15"/>
  <c r="C179" i="15"/>
  <c r="F179" i="15" s="1"/>
  <c r="F178" i="15"/>
  <c r="E169" i="15"/>
  <c r="D169" i="15"/>
  <c r="F167" i="15" s="1"/>
  <c r="C169" i="15"/>
  <c r="F168" i="15"/>
  <c r="E166" i="15"/>
  <c r="D166" i="15"/>
  <c r="C166" i="15"/>
  <c r="F165" i="15"/>
  <c r="E156" i="15"/>
  <c r="D156" i="15"/>
  <c r="C156" i="15"/>
  <c r="F155" i="15"/>
  <c r="E153" i="15"/>
  <c r="D153" i="15"/>
  <c r="C153" i="15"/>
  <c r="F152" i="15"/>
  <c r="E143" i="15"/>
  <c r="D143" i="15"/>
  <c r="C143" i="15"/>
  <c r="F143" i="15" s="1"/>
  <c r="F142" i="15"/>
  <c r="E140" i="15"/>
  <c r="D140" i="15"/>
  <c r="C140" i="15"/>
  <c r="F139" i="15"/>
  <c r="E137" i="15"/>
  <c r="D137" i="15"/>
  <c r="C137" i="15"/>
  <c r="F136" i="15"/>
  <c r="E134" i="15"/>
  <c r="D134" i="15"/>
  <c r="C134" i="15"/>
  <c r="F133" i="15"/>
  <c r="E124" i="15"/>
  <c r="D124" i="15"/>
  <c r="C124" i="15"/>
  <c r="F122" i="15" s="1"/>
  <c r="F123" i="15"/>
  <c r="E121" i="15"/>
  <c r="D121" i="15"/>
  <c r="C121" i="15"/>
  <c r="F120" i="15"/>
  <c r="E118" i="15"/>
  <c r="D118" i="15"/>
  <c r="F118" i="15" s="1"/>
  <c r="C118" i="15"/>
  <c r="F117" i="15"/>
  <c r="E115" i="15"/>
  <c r="D115" i="15"/>
  <c r="C115" i="15"/>
  <c r="F114" i="15"/>
  <c r="E112" i="15"/>
  <c r="D112" i="15"/>
  <c r="C112" i="15"/>
  <c r="F111" i="15"/>
  <c r="E102" i="15"/>
  <c r="D102" i="15"/>
  <c r="C102" i="15"/>
  <c r="F102" i="15" s="1"/>
  <c r="F101" i="15"/>
  <c r="E99" i="15"/>
  <c r="F97" i="15" s="1"/>
  <c r="D99" i="15"/>
  <c r="C99" i="15"/>
  <c r="F98" i="15"/>
  <c r="E96" i="15"/>
  <c r="D96" i="15"/>
  <c r="C96" i="15"/>
  <c r="F95" i="15"/>
  <c r="F104" i="15" s="1"/>
  <c r="C24" i="15" s="1"/>
  <c r="F86" i="15"/>
  <c r="E86" i="15"/>
  <c r="D86" i="15"/>
  <c r="C86" i="15"/>
  <c r="G85" i="15"/>
  <c r="F83" i="15"/>
  <c r="E83" i="15"/>
  <c r="D83" i="15"/>
  <c r="C83" i="15"/>
  <c r="G82" i="15"/>
  <c r="F80" i="15"/>
  <c r="E80" i="15"/>
  <c r="D80" i="15"/>
  <c r="C80" i="15"/>
  <c r="G79" i="15"/>
  <c r="F77" i="15"/>
  <c r="E77" i="15"/>
  <c r="D77" i="15"/>
  <c r="C77" i="15"/>
  <c r="G76" i="15"/>
  <c r="F74" i="15"/>
  <c r="E74" i="15"/>
  <c r="D74" i="15"/>
  <c r="C74" i="15"/>
  <c r="G73" i="15"/>
  <c r="F71" i="15"/>
  <c r="E71" i="15"/>
  <c r="D71" i="15"/>
  <c r="C71" i="15"/>
  <c r="G70" i="15"/>
  <c r="F68" i="15"/>
  <c r="E68" i="15"/>
  <c r="D68" i="15"/>
  <c r="C68" i="15"/>
  <c r="G67" i="15"/>
  <c r="F65" i="15"/>
  <c r="E65" i="15"/>
  <c r="D65" i="15"/>
  <c r="C65" i="15"/>
  <c r="G64" i="15"/>
  <c r="F62" i="15"/>
  <c r="E62" i="15"/>
  <c r="D62" i="15"/>
  <c r="C62" i="15"/>
  <c r="G61" i="15"/>
  <c r="F59" i="15"/>
  <c r="E59" i="15"/>
  <c r="D59" i="15"/>
  <c r="C59" i="15"/>
  <c r="G58" i="15"/>
  <c r="F56" i="15"/>
  <c r="E56" i="15"/>
  <c r="D56" i="15"/>
  <c r="C56" i="15"/>
  <c r="G55" i="15"/>
  <c r="F53" i="15"/>
  <c r="E53" i="15"/>
  <c r="D53" i="15"/>
  <c r="C53" i="15"/>
  <c r="G52" i="15"/>
  <c r="F50" i="15"/>
  <c r="E50" i="15"/>
  <c r="D50" i="15"/>
  <c r="C50" i="15"/>
  <c r="G49" i="15"/>
  <c r="G63" i="15" l="1"/>
  <c r="F119" i="15"/>
  <c r="F132" i="15"/>
  <c r="F151" i="15"/>
  <c r="F166" i="15"/>
  <c r="F210" i="15"/>
  <c r="C38" i="15" s="1"/>
  <c r="F38" i="15" s="1"/>
  <c r="F229" i="15"/>
  <c r="D22" i="15" s="1"/>
  <c r="D40" i="15" s="1"/>
  <c r="S34" i="14"/>
  <c r="T34" i="14" s="1"/>
  <c r="V109" i="14"/>
  <c r="W109" i="14" s="1"/>
  <c r="F248" i="15"/>
  <c r="D24" i="15" s="1"/>
  <c r="G53" i="15"/>
  <c r="G77" i="15"/>
  <c r="F116" i="15"/>
  <c r="G60" i="15"/>
  <c r="G68" i="15"/>
  <c r="G84" i="15"/>
  <c r="F140" i="15"/>
  <c r="F225" i="15"/>
  <c r="F262" i="15"/>
  <c r="F285" i="15"/>
  <c r="F288" i="15" s="1"/>
  <c r="S79" i="14"/>
  <c r="F110" i="15"/>
  <c r="F192" i="15"/>
  <c r="F198" i="15" s="1"/>
  <c r="F256" i="15"/>
  <c r="S81" i="14"/>
  <c r="S88" i="14"/>
  <c r="T88" i="14" s="1"/>
  <c r="F96" i="15"/>
  <c r="F154" i="15"/>
  <c r="F195" i="15"/>
  <c r="F243" i="15"/>
  <c r="S75" i="14"/>
  <c r="T75" i="14" s="1"/>
  <c r="F145" i="15"/>
  <c r="C28" i="15" s="1"/>
  <c r="F158" i="15"/>
  <c r="C30" i="15" s="1"/>
  <c r="F30" i="15" s="1"/>
  <c r="F171" i="15"/>
  <c r="C32" i="15" s="1"/>
  <c r="F32" i="15" s="1"/>
  <c r="F182" i="15"/>
  <c r="F235" i="15"/>
  <c r="S27" i="14"/>
  <c r="T27" i="14" s="1"/>
  <c r="F185" i="15"/>
  <c r="F183" i="15" s="1"/>
  <c r="T12" i="14"/>
  <c r="G50" i="15"/>
  <c r="G69" i="15"/>
  <c r="G74" i="15"/>
  <c r="F177" i="15"/>
  <c r="F267" i="15"/>
  <c r="D26" i="15" s="1"/>
  <c r="F265" i="15"/>
  <c r="S28" i="14"/>
  <c r="S41" i="14"/>
  <c r="T41" i="14" s="1"/>
  <c r="V40" i="14" s="1"/>
  <c r="W40" i="14" s="1"/>
  <c r="T53" i="14"/>
  <c r="S72" i="14"/>
  <c r="T72" i="14" s="1"/>
  <c r="T74" i="14"/>
  <c r="S82" i="14"/>
  <c r="T82" i="14" s="1"/>
  <c r="S101" i="14"/>
  <c r="S105" i="14"/>
  <c r="S10" i="14"/>
  <c r="S20" i="14"/>
  <c r="S18" i="14"/>
  <c r="S15" i="14"/>
  <c r="K108" i="14"/>
  <c r="S11" i="14"/>
  <c r="T11" i="14" s="1"/>
  <c r="F190" i="15"/>
  <c r="T52" i="14"/>
  <c r="V52" i="14" s="1"/>
  <c r="W52" i="14" s="1"/>
  <c r="W97" i="14"/>
  <c r="S21" i="14"/>
  <c r="T21" i="14" s="1"/>
  <c r="S16" i="14"/>
  <c r="T16" i="14" s="1"/>
  <c r="F112" i="15"/>
  <c r="F138" i="15"/>
  <c r="F259" i="15"/>
  <c r="G51" i="15"/>
  <c r="G65" i="15"/>
  <c r="G75" i="15"/>
  <c r="F99" i="15"/>
  <c r="F105" i="15" s="1"/>
  <c r="F153" i="15"/>
  <c r="F197" i="15"/>
  <c r="C36" i="15" s="1"/>
  <c r="F36" i="15" s="1"/>
  <c r="F205" i="15"/>
  <c r="T35" i="14"/>
  <c r="T73" i="14"/>
  <c r="T79" i="14"/>
  <c r="T20" i="14"/>
  <c r="G57" i="15"/>
  <c r="G62" i="15"/>
  <c r="G81" i="15"/>
  <c r="G86" i="15"/>
  <c r="F126" i="15"/>
  <c r="C26" i="15" s="1"/>
  <c r="F113" i="15"/>
  <c r="F124" i="15"/>
  <c r="F169" i="15"/>
  <c r="F172" i="15" s="1"/>
  <c r="F180" i="15"/>
  <c r="S26" i="14"/>
  <c r="T26" i="14" s="1"/>
  <c r="T28" i="14"/>
  <c r="S33" i="14"/>
  <c r="T33" i="14" s="1"/>
  <c r="S36" i="14"/>
  <c r="T36" i="14" s="1"/>
  <c r="S74" i="14"/>
  <c r="S87" i="14"/>
  <c r="T87" i="14" s="1"/>
  <c r="S93" i="14"/>
  <c r="T93" i="14" s="1"/>
  <c r="T101" i="14"/>
  <c r="G48" i="15"/>
  <c r="F134" i="15"/>
  <c r="F237" i="15"/>
  <c r="S22" i="14"/>
  <c r="T22" i="14" s="1"/>
  <c r="S17" i="14"/>
  <c r="T15" i="14"/>
  <c r="S14" i="14"/>
  <c r="S12" i="14"/>
  <c r="G56" i="15"/>
  <c r="G72" i="15"/>
  <c r="G80" i="15"/>
  <c r="F137" i="15"/>
  <c r="F146" i="15" s="1"/>
  <c r="F156" i="15"/>
  <c r="F184" i="15"/>
  <c r="C34" i="15" s="1"/>
  <c r="F34" i="15" s="1"/>
  <c r="F208" i="15"/>
  <c r="F246" i="15"/>
  <c r="S32" i="14"/>
  <c r="T32" i="14" s="1"/>
  <c r="T40" i="14"/>
  <c r="S42" i="14"/>
  <c r="T42" i="14" s="1"/>
  <c r="T48" i="14"/>
  <c r="V47" i="14" s="1"/>
  <c r="W47" i="14" s="1"/>
  <c r="T68" i="14"/>
  <c r="V67" i="14" s="1"/>
  <c r="W67" i="14" s="1"/>
  <c r="S80" i="14"/>
  <c r="T80" i="14" s="1"/>
  <c r="S86" i="14"/>
  <c r="T86" i="14" s="1"/>
  <c r="W101" i="14"/>
  <c r="S19" i="14"/>
  <c r="T19" i="14" s="1"/>
  <c r="T17" i="14"/>
  <c r="S13" i="14"/>
  <c r="T13" i="14" s="1"/>
  <c r="F296" i="15"/>
  <c r="E27" i="15"/>
  <c r="F26" i="15"/>
  <c r="E25" i="15"/>
  <c r="F286" i="15"/>
  <c r="E40" i="15"/>
  <c r="F230" i="15"/>
  <c r="T43" i="14"/>
  <c r="V57" i="14"/>
  <c r="W57" i="14" s="1"/>
  <c r="T63" i="14"/>
  <c r="V62" i="14" s="1"/>
  <c r="W62" i="14" s="1"/>
  <c r="T81" i="14"/>
  <c r="T105" i="14"/>
  <c r="T10" i="14"/>
  <c r="T18" i="14"/>
  <c r="T14" i="14"/>
  <c r="G88" i="15"/>
  <c r="C22" i="15" s="1"/>
  <c r="F24" i="15"/>
  <c r="F28" i="15"/>
  <c r="C35" i="15"/>
  <c r="F35" i="15" s="1"/>
  <c r="T89" i="14"/>
  <c r="G54" i="15"/>
  <c r="G66" i="15"/>
  <c r="G78" i="15"/>
  <c r="F94" i="15"/>
  <c r="F100" i="15"/>
  <c r="F115" i="15"/>
  <c r="F121" i="15"/>
  <c r="F135" i="15"/>
  <c r="F141" i="15"/>
  <c r="F164" i="15"/>
  <c r="F193" i="15"/>
  <c r="F216" i="15"/>
  <c r="F238" i="15"/>
  <c r="F260" i="15"/>
  <c r="F275" i="15"/>
  <c r="F278" i="15" s="1"/>
  <c r="F315" i="15"/>
  <c r="F318" i="15" s="1"/>
  <c r="S97" i="14"/>
  <c r="T97" i="14" s="1"/>
  <c r="S109" i="14"/>
  <c r="T109" i="14" s="1"/>
  <c r="G59" i="15"/>
  <c r="G71" i="15"/>
  <c r="G83" i="15"/>
  <c r="F219" i="15"/>
  <c r="F241" i="15"/>
  <c r="F263" i="15"/>
  <c r="F305" i="15"/>
  <c r="F308" i="15" s="1"/>
  <c r="V105" i="14"/>
  <c r="W105" i="14" s="1"/>
  <c r="F244" i="15"/>
  <c r="F254" i="15"/>
  <c r="V93" i="14"/>
  <c r="W93" i="14" s="1"/>
  <c r="F319" i="4"/>
  <c r="F320" i="4"/>
  <c r="E311" i="4"/>
  <c r="F311" i="4" s="1"/>
  <c r="F314" i="4" s="1"/>
  <c r="F310" i="4"/>
  <c r="F313" i="4" s="1"/>
  <c r="E28" i="4" s="1"/>
  <c r="F301" i="4"/>
  <c r="F304" i="4" s="1"/>
  <c r="F300" i="4"/>
  <c r="E288" i="4"/>
  <c r="F286" i="4" s="1"/>
  <c r="F287" i="4"/>
  <c r="F290" i="4" s="1"/>
  <c r="E24" i="4" s="1"/>
  <c r="F264" i="4"/>
  <c r="F261" i="4"/>
  <c r="F258" i="4"/>
  <c r="F255" i="4"/>
  <c r="F245" i="4"/>
  <c r="F242" i="4"/>
  <c r="F239" i="4"/>
  <c r="F236" i="4"/>
  <c r="F226" i="4"/>
  <c r="F223" i="4"/>
  <c r="F220" i="4"/>
  <c r="F217" i="4"/>
  <c r="E22" i="4"/>
  <c r="E208" i="4"/>
  <c r="D208" i="4"/>
  <c r="C208" i="4"/>
  <c r="F207" i="4"/>
  <c r="E205" i="4"/>
  <c r="D205" i="4"/>
  <c r="C205" i="4"/>
  <c r="F204" i="4"/>
  <c r="F210" i="4" s="1"/>
  <c r="C38" i="4" s="1"/>
  <c r="E195" i="4"/>
  <c r="D195" i="4"/>
  <c r="C195" i="4"/>
  <c r="F194" i="4"/>
  <c r="E192" i="4"/>
  <c r="D192" i="4"/>
  <c r="C192" i="4"/>
  <c r="F191" i="4"/>
  <c r="E182" i="4"/>
  <c r="D182" i="4"/>
  <c r="C182" i="4"/>
  <c r="F181" i="4"/>
  <c r="E179" i="4"/>
  <c r="D179" i="4"/>
  <c r="C179" i="4"/>
  <c r="F178" i="4"/>
  <c r="E169" i="4"/>
  <c r="D169" i="4"/>
  <c r="C169" i="4"/>
  <c r="F168" i="4"/>
  <c r="E166" i="4"/>
  <c r="D166" i="4"/>
  <c r="C166" i="4"/>
  <c r="F165" i="4"/>
  <c r="F171" i="4" s="1"/>
  <c r="C32" i="4" s="1"/>
  <c r="F32" i="4" s="1"/>
  <c r="E156" i="4"/>
  <c r="D156" i="4"/>
  <c r="C156" i="4"/>
  <c r="F155" i="4"/>
  <c r="E153" i="4"/>
  <c r="D153" i="4"/>
  <c r="C153" i="4"/>
  <c r="F152" i="4"/>
  <c r="F158" i="4" s="1"/>
  <c r="C30" i="4" s="1"/>
  <c r="F30" i="4" s="1"/>
  <c r="E265" i="4"/>
  <c r="C265" i="4"/>
  <c r="E262" i="4"/>
  <c r="C262" i="4"/>
  <c r="E259" i="4"/>
  <c r="C259" i="4"/>
  <c r="E256" i="4"/>
  <c r="C256" i="4"/>
  <c r="E246" i="4"/>
  <c r="C246" i="4"/>
  <c r="E243" i="4"/>
  <c r="C243" i="4"/>
  <c r="E240" i="4"/>
  <c r="C240" i="4"/>
  <c r="E237" i="4"/>
  <c r="C237" i="4"/>
  <c r="E227" i="4"/>
  <c r="E224" i="4"/>
  <c r="E221" i="4"/>
  <c r="E218" i="4"/>
  <c r="C221" i="4"/>
  <c r="F142" i="4"/>
  <c r="F139" i="4"/>
  <c r="F136" i="4"/>
  <c r="F133" i="4"/>
  <c r="E143" i="4"/>
  <c r="D143" i="4"/>
  <c r="E140" i="4"/>
  <c r="D140" i="4"/>
  <c r="E137" i="4"/>
  <c r="D137" i="4"/>
  <c r="E134" i="4"/>
  <c r="D134" i="4"/>
  <c r="C134" i="4"/>
  <c r="C137" i="4"/>
  <c r="C140" i="4"/>
  <c r="C143" i="4"/>
  <c r="F123" i="4"/>
  <c r="F120" i="4"/>
  <c r="F117" i="4"/>
  <c r="F114" i="4"/>
  <c r="F111" i="4"/>
  <c r="E124" i="4"/>
  <c r="D124" i="4"/>
  <c r="E121" i="4"/>
  <c r="D121" i="4"/>
  <c r="E118" i="4"/>
  <c r="D118" i="4"/>
  <c r="E115" i="4"/>
  <c r="D115" i="4"/>
  <c r="E112" i="4"/>
  <c r="D112" i="4"/>
  <c r="F101" i="4"/>
  <c r="F98" i="4"/>
  <c r="F95" i="4"/>
  <c r="E102" i="4"/>
  <c r="D102" i="4"/>
  <c r="E99" i="4"/>
  <c r="D99" i="4"/>
  <c r="E96" i="4"/>
  <c r="D96" i="4"/>
  <c r="D86" i="4"/>
  <c r="D83" i="4"/>
  <c r="D80" i="4"/>
  <c r="D77" i="4"/>
  <c r="D74" i="4"/>
  <c r="D71" i="4"/>
  <c r="D68" i="4"/>
  <c r="D65" i="4"/>
  <c r="D62" i="4"/>
  <c r="E62" i="4"/>
  <c r="D59" i="4"/>
  <c r="D56" i="4"/>
  <c r="D53" i="4"/>
  <c r="D50" i="4"/>
  <c r="F303" i="4" l="1"/>
  <c r="E26" i="4" s="1"/>
  <c r="F323" i="4"/>
  <c r="E38" i="4" s="1"/>
  <c r="C25" i="15"/>
  <c r="F103" i="15"/>
  <c r="F249" i="15"/>
  <c r="F247" i="15" s="1"/>
  <c r="F166" i="4"/>
  <c r="F156" i="4"/>
  <c r="F127" i="15"/>
  <c r="F125" i="15" s="1"/>
  <c r="F268" i="15"/>
  <c r="D27" i="15" s="1"/>
  <c r="V26" i="14"/>
  <c r="W26" i="14" s="1"/>
  <c r="F241" i="4"/>
  <c r="F237" i="4"/>
  <c r="F262" i="4"/>
  <c r="F179" i="4"/>
  <c r="F229" i="4"/>
  <c r="D22" i="4" s="1"/>
  <c r="D25" i="15"/>
  <c r="V10" i="14"/>
  <c r="W10" i="14" s="1"/>
  <c r="V32" i="14"/>
  <c r="W32" i="14" s="1"/>
  <c r="F238" i="4"/>
  <c r="F254" i="4"/>
  <c r="F104" i="4"/>
  <c r="C24" i="4" s="1"/>
  <c r="F184" i="4"/>
  <c r="C34" i="4" s="1"/>
  <c r="F34" i="4" s="1"/>
  <c r="V79" i="14"/>
  <c r="W79" i="14" s="1"/>
  <c r="F211" i="15"/>
  <c r="F135" i="4"/>
  <c r="F197" i="4"/>
  <c r="C36" i="4" s="1"/>
  <c r="F36" i="4" s="1"/>
  <c r="G89" i="15"/>
  <c r="G87" i="15" s="1"/>
  <c r="F159" i="15"/>
  <c r="V72" i="14"/>
  <c r="W72" i="14" s="1"/>
  <c r="F299" i="4"/>
  <c r="F246" i="4"/>
  <c r="F257" i="4"/>
  <c r="F265" i="4"/>
  <c r="F151" i="4"/>
  <c r="F167" i="4"/>
  <c r="F193" i="4"/>
  <c r="F205" i="4"/>
  <c r="F206" i="4"/>
  <c r="F134" i="4"/>
  <c r="F145" i="4"/>
  <c r="C28" i="4" s="1"/>
  <c r="F28" i="4" s="1"/>
  <c r="F180" i="4"/>
  <c r="C27" i="15"/>
  <c r="C23" i="15"/>
  <c r="C40" i="15"/>
  <c r="F40" i="15" s="1"/>
  <c r="B18" i="15" s="1"/>
  <c r="F22" i="15"/>
  <c r="F137" i="4"/>
  <c r="F306" i="15"/>
  <c r="E29" i="15"/>
  <c r="C33" i="15"/>
  <c r="F33" i="15" s="1"/>
  <c r="F170" i="15"/>
  <c r="F132" i="4"/>
  <c r="F153" i="4"/>
  <c r="F154" i="4"/>
  <c r="F203" i="4"/>
  <c r="F144" i="15"/>
  <c r="C29" i="15"/>
  <c r="F177" i="4"/>
  <c r="F195" i="4"/>
  <c r="F260" i="4"/>
  <c r="E39" i="15"/>
  <c r="F316" i="15"/>
  <c r="V86" i="14"/>
  <c r="W86" i="14" s="1"/>
  <c r="F256" i="4"/>
  <c r="F126" i="4"/>
  <c r="C26" i="4" s="1"/>
  <c r="F143" i="4"/>
  <c r="F138" i="4"/>
  <c r="F221" i="4"/>
  <c r="F240" i="4"/>
  <c r="F244" i="4"/>
  <c r="F182" i="4"/>
  <c r="F185" i="4" s="1"/>
  <c r="F190" i="4"/>
  <c r="F208" i="4"/>
  <c r="F219" i="4"/>
  <c r="F248" i="4"/>
  <c r="D24" i="4" s="1"/>
  <c r="F267" i="4"/>
  <c r="D26" i="4" s="1"/>
  <c r="F288" i="4"/>
  <c r="F291" i="4" s="1"/>
  <c r="E25" i="4" s="1"/>
  <c r="E23" i="15"/>
  <c r="F276" i="15"/>
  <c r="F196" i="15"/>
  <c r="C37" i="15"/>
  <c r="F37" i="15" s="1"/>
  <c r="F228" i="15"/>
  <c r="D23" i="15"/>
  <c r="E29" i="4"/>
  <c r="F312" i="4"/>
  <c r="F289" i="4"/>
  <c r="E27" i="4"/>
  <c r="F140" i="4"/>
  <c r="F169" i="4"/>
  <c r="F192" i="4"/>
  <c r="F235" i="4"/>
  <c r="F243" i="4"/>
  <c r="F259" i="4"/>
  <c r="F263" i="4"/>
  <c r="F309" i="4"/>
  <c r="F164" i="4"/>
  <c r="F321" i="4"/>
  <c r="F324" i="4" s="1"/>
  <c r="F141" i="4"/>
  <c r="C227" i="4"/>
  <c r="C224" i="4"/>
  <c r="C124" i="4"/>
  <c r="C121" i="4"/>
  <c r="F172" i="4" l="1"/>
  <c r="C33" i="4" s="1"/>
  <c r="F33" i="4" s="1"/>
  <c r="F302" i="4"/>
  <c r="F26" i="4"/>
  <c r="F38" i="4"/>
  <c r="E40" i="4"/>
  <c r="F159" i="4"/>
  <c r="F249" i="4"/>
  <c r="F247" i="4" s="1"/>
  <c r="E41" i="15"/>
  <c r="F25" i="15"/>
  <c r="F266" i="15"/>
  <c r="F29" i="15"/>
  <c r="C31" i="15"/>
  <c r="F31" i="15" s="1"/>
  <c r="F157" i="15"/>
  <c r="D41" i="15"/>
  <c r="F146" i="4"/>
  <c r="C29" i="4" s="1"/>
  <c r="F29" i="4" s="1"/>
  <c r="F24" i="4"/>
  <c r="F209" i="15"/>
  <c r="C39" i="15"/>
  <c r="F39" i="15" s="1"/>
  <c r="F268" i="4"/>
  <c r="F266" i="4" s="1"/>
  <c r="D40" i="4"/>
  <c r="F198" i="4"/>
  <c r="C37" i="4" s="1"/>
  <c r="F37" i="4" s="1"/>
  <c r="F211" i="4"/>
  <c r="C39" i="4" s="1"/>
  <c r="C35" i="4"/>
  <c r="F35" i="4" s="1"/>
  <c r="F183" i="4"/>
  <c r="F209" i="4"/>
  <c r="F27" i="15"/>
  <c r="C41" i="15"/>
  <c r="F41" i="15" s="1"/>
  <c r="F42" i="15" s="1"/>
  <c r="F23" i="15"/>
  <c r="D25" i="4"/>
  <c r="F225" i="4"/>
  <c r="F227" i="4"/>
  <c r="F119" i="4"/>
  <c r="F121" i="4"/>
  <c r="F122" i="4"/>
  <c r="F124" i="4"/>
  <c r="E39" i="4"/>
  <c r="F322" i="4"/>
  <c r="F224" i="4"/>
  <c r="F222" i="4"/>
  <c r="E23" i="4"/>
  <c r="F279" i="4"/>
  <c r="F86" i="4"/>
  <c r="E86" i="4"/>
  <c r="C86" i="4"/>
  <c r="G85" i="4"/>
  <c r="F77" i="4"/>
  <c r="E77" i="4"/>
  <c r="C77" i="4"/>
  <c r="G76" i="4"/>
  <c r="F68" i="4"/>
  <c r="E68" i="4"/>
  <c r="C68" i="4"/>
  <c r="G67" i="4"/>
  <c r="C102" i="4"/>
  <c r="F83" i="4"/>
  <c r="E83" i="4"/>
  <c r="C83" i="4"/>
  <c r="G82" i="4"/>
  <c r="F80" i="4"/>
  <c r="E80" i="4"/>
  <c r="C80" i="4"/>
  <c r="G79" i="4"/>
  <c r="F74" i="4"/>
  <c r="E74" i="4"/>
  <c r="C74" i="4"/>
  <c r="G73" i="4"/>
  <c r="F71" i="4"/>
  <c r="E71" i="4"/>
  <c r="C71" i="4"/>
  <c r="G70" i="4"/>
  <c r="F65" i="4"/>
  <c r="E65" i="4"/>
  <c r="C65" i="4"/>
  <c r="G64" i="4"/>
  <c r="F62" i="4"/>
  <c r="C62" i="4"/>
  <c r="G61" i="4"/>
  <c r="F59" i="4"/>
  <c r="E59" i="4"/>
  <c r="C59" i="4"/>
  <c r="G58" i="4"/>
  <c r="F170" i="4" l="1"/>
  <c r="F196" i="4"/>
  <c r="F157" i="4"/>
  <c r="C31" i="4"/>
  <c r="F31" i="4" s="1"/>
  <c r="D27" i="4"/>
  <c r="F144" i="4"/>
  <c r="F39" i="4"/>
  <c r="E41" i="4"/>
  <c r="G66" i="4"/>
  <c r="G77" i="4"/>
  <c r="G86" i="4"/>
  <c r="G62" i="4"/>
  <c r="G60" i="4"/>
  <c r="G69" i="4"/>
  <c r="G84" i="4"/>
  <c r="F100" i="4"/>
  <c r="F102" i="4"/>
  <c r="G59" i="4"/>
  <c r="G78" i="4"/>
  <c r="G83" i="4"/>
  <c r="G68" i="4"/>
  <c r="G65" i="4"/>
  <c r="G80" i="4"/>
  <c r="G71" i="4"/>
  <c r="G74" i="4"/>
  <c r="G63" i="4"/>
  <c r="G72" i="4"/>
  <c r="G81" i="4"/>
  <c r="G75" i="4"/>
  <c r="G57" i="4"/>
  <c r="G88" i="2"/>
  <c r="F88" i="2"/>
  <c r="E88" i="2"/>
  <c r="D88" i="2"/>
  <c r="C88" i="2"/>
  <c r="G74" i="2"/>
  <c r="F74" i="2"/>
  <c r="E74" i="2"/>
  <c r="D74" i="2"/>
  <c r="C74" i="2"/>
  <c r="G59" i="2"/>
  <c r="F59" i="2"/>
  <c r="E59" i="2"/>
  <c r="D59" i="2"/>
  <c r="C58" i="2"/>
  <c r="C59" i="2" s="1"/>
  <c r="G18" i="2"/>
  <c r="F18" i="2"/>
  <c r="E18" i="2"/>
  <c r="D18" i="2"/>
  <c r="C18" i="2"/>
  <c r="F50" i="4" l="1"/>
  <c r="C118" i="4"/>
  <c r="C115" i="4"/>
  <c r="C112" i="4"/>
  <c r="C99" i="4"/>
  <c r="C96" i="4"/>
  <c r="F115" i="4" l="1"/>
  <c r="F113" i="4"/>
  <c r="F96" i="4"/>
  <c r="F94" i="4"/>
  <c r="F118" i="4"/>
  <c r="F116" i="4"/>
  <c r="F97" i="4"/>
  <c r="F99" i="4"/>
  <c r="F110" i="4"/>
  <c r="F112" i="4"/>
  <c r="F127" i="4" l="1"/>
  <c r="F125" i="4" s="1"/>
  <c r="F105" i="4"/>
  <c r="C218" i="4"/>
  <c r="G55" i="4"/>
  <c r="G52" i="4"/>
  <c r="C50" i="4"/>
  <c r="C53" i="4"/>
  <c r="C27" i="4" l="1"/>
  <c r="F27" i="4" s="1"/>
  <c r="G88" i="4"/>
  <c r="C22" i="4" s="1"/>
  <c r="C40" i="4" s="1"/>
  <c r="F40" i="4" s="1"/>
  <c r="B18" i="4" s="1"/>
  <c r="C6" i="27" s="1"/>
  <c r="F216" i="4"/>
  <c r="F218" i="4"/>
  <c r="F230" i="4" s="1"/>
  <c r="C25" i="4"/>
  <c r="F25" i="4" s="1"/>
  <c r="F103" i="4"/>
  <c r="F22" i="4" l="1"/>
  <c r="D23" i="4"/>
  <c r="D41" i="4" s="1"/>
  <c r="F228" i="4"/>
  <c r="F56" i="4" l="1"/>
  <c r="E56" i="4"/>
  <c r="C56" i="4"/>
  <c r="F53" i="4"/>
  <c r="E53" i="4"/>
  <c r="G51" i="4" s="1"/>
  <c r="E50" i="4"/>
  <c r="G50" i="4" l="1"/>
  <c r="G48" i="4"/>
  <c r="G54" i="4"/>
  <c r="G53" i="4"/>
  <c r="G56" i="4"/>
  <c r="G89" i="4" l="1"/>
  <c r="G87" i="4" l="1"/>
  <c r="C23" i="4"/>
  <c r="C41" i="4" l="1"/>
  <c r="F41" i="4" s="1"/>
  <c r="F23" i="4"/>
  <c r="F42" i="4" l="1"/>
</calcChain>
</file>

<file path=xl/sharedStrings.xml><?xml version="1.0" encoding="utf-8"?>
<sst xmlns="http://schemas.openxmlformats.org/spreadsheetml/2006/main" count="1701" uniqueCount="413">
  <si>
    <t>申請者名</t>
    <rPh sb="0" eb="3">
      <t>シンセイシャ</t>
    </rPh>
    <rPh sb="3" eb="4">
      <t>メイ</t>
    </rPh>
    <phoneticPr fontId="2"/>
  </si>
  <si>
    <t>施設の種類</t>
    <rPh sb="0" eb="2">
      <t>シセツ</t>
    </rPh>
    <rPh sb="3" eb="5">
      <t>シュルイ</t>
    </rPh>
    <phoneticPr fontId="2"/>
  </si>
  <si>
    <t>補助金名</t>
    <rPh sb="0" eb="3">
      <t>ホジョキン</t>
    </rPh>
    <rPh sb="3" eb="4">
      <t>メイ</t>
    </rPh>
    <phoneticPr fontId="2"/>
  </si>
  <si>
    <t>備　考</t>
    <rPh sb="0" eb="1">
      <t>ソナエ</t>
    </rPh>
    <rPh sb="2" eb="3">
      <t>コウ</t>
    </rPh>
    <phoneticPr fontId="2"/>
  </si>
  <si>
    <t>製品出荷数量</t>
    <rPh sb="0" eb="2">
      <t>セイヒン</t>
    </rPh>
    <rPh sb="2" eb="4">
      <t>シュッカ</t>
    </rPh>
    <rPh sb="4" eb="6">
      <t>スウリョウ</t>
    </rPh>
    <phoneticPr fontId="2"/>
  </si>
  <si>
    <t>製品仕入数量</t>
    <rPh sb="0" eb="2">
      <t>セイヒン</t>
    </rPh>
    <rPh sb="2" eb="4">
      <t>シイ</t>
    </rPh>
    <rPh sb="4" eb="6">
      <t>スウリョウ</t>
    </rPh>
    <phoneticPr fontId="2"/>
  </si>
  <si>
    <t>原木仕入数量</t>
    <rPh sb="0" eb="2">
      <t>ゲンボク</t>
    </rPh>
    <rPh sb="2" eb="4">
      <t>シイ</t>
    </rPh>
    <rPh sb="4" eb="6">
      <t>スウリョウ</t>
    </rPh>
    <phoneticPr fontId="2"/>
  </si>
  <si>
    <t>その他</t>
    <rPh sb="2" eb="3">
      <t>タ</t>
    </rPh>
    <phoneticPr fontId="2"/>
  </si>
  <si>
    <t>歩留</t>
    <rPh sb="0" eb="2">
      <t>ブド</t>
    </rPh>
    <phoneticPr fontId="2"/>
  </si>
  <si>
    <t>市場手数料</t>
    <rPh sb="0" eb="2">
      <t>イチバ</t>
    </rPh>
    <rPh sb="2" eb="5">
      <t>テスウリョウ</t>
    </rPh>
    <phoneticPr fontId="2"/>
  </si>
  <si>
    <t>はい積料</t>
    <rPh sb="2" eb="3">
      <t>ツ</t>
    </rPh>
    <rPh sb="3" eb="4">
      <t>リョウ</t>
    </rPh>
    <phoneticPr fontId="2"/>
  </si>
  <si>
    <t>自社製造分</t>
    <rPh sb="0" eb="2">
      <t>ジシャ</t>
    </rPh>
    <rPh sb="2" eb="4">
      <t>セイゾウ</t>
    </rPh>
    <rPh sb="4" eb="5">
      <t>ブン</t>
    </rPh>
    <phoneticPr fontId="2"/>
  </si>
  <si>
    <t>計</t>
    <rPh sb="0" eb="1">
      <t>ケイ</t>
    </rPh>
    <phoneticPr fontId="2"/>
  </si>
  <si>
    <t>総量に占める割合</t>
    <rPh sb="0" eb="2">
      <t>ソウリョウ</t>
    </rPh>
    <rPh sb="3" eb="4">
      <t>シ</t>
    </rPh>
    <rPh sb="6" eb="8">
      <t>ワリアイ</t>
    </rPh>
    <phoneticPr fontId="2"/>
  </si>
  <si>
    <t>年間使用チップ総量</t>
    <rPh sb="0" eb="2">
      <t>ネンカン</t>
    </rPh>
    <rPh sb="2" eb="4">
      <t>シヨウ</t>
    </rPh>
    <rPh sb="7" eb="9">
      <t>ソウリョウ</t>
    </rPh>
    <phoneticPr fontId="2"/>
  </si>
  <si>
    <t>熱利用の有無</t>
    <rPh sb="0" eb="1">
      <t>ネツ</t>
    </rPh>
    <rPh sb="1" eb="3">
      <t>リヨウ</t>
    </rPh>
    <rPh sb="4" eb="6">
      <t>ウム</t>
    </rPh>
    <phoneticPr fontId="2"/>
  </si>
  <si>
    <t>4日以上の労働災害の件数</t>
    <rPh sb="1" eb="2">
      <t>ヒ</t>
    </rPh>
    <rPh sb="2" eb="4">
      <t>イジョウ</t>
    </rPh>
    <rPh sb="5" eb="7">
      <t>ロウドウ</t>
    </rPh>
    <rPh sb="7" eb="9">
      <t>サイガイ</t>
    </rPh>
    <rPh sb="10" eb="12">
      <t>ケンスウ</t>
    </rPh>
    <phoneticPr fontId="2"/>
  </si>
  <si>
    <t>径級＼長級</t>
    <rPh sb="0" eb="1">
      <t>ケイ</t>
    </rPh>
    <rPh sb="1" eb="2">
      <t>キュウ</t>
    </rPh>
    <rPh sb="3" eb="4">
      <t>チョウ</t>
    </rPh>
    <rPh sb="4" eb="5">
      <t>キュウ</t>
    </rPh>
    <phoneticPr fontId="2"/>
  </si>
  <si>
    <t>プラチナくるみん認定企業</t>
    <rPh sb="8" eb="10">
      <t>ニンテイ</t>
    </rPh>
    <rPh sb="10" eb="12">
      <t>キギョウ</t>
    </rPh>
    <phoneticPr fontId="2"/>
  </si>
  <si>
    <t>くるみん認定企業</t>
    <rPh sb="4" eb="6">
      <t>ニンテイ</t>
    </rPh>
    <rPh sb="6" eb="8">
      <t>キギョウ</t>
    </rPh>
    <phoneticPr fontId="2"/>
  </si>
  <si>
    <t>ユースエール認定企業</t>
    <rPh sb="6" eb="8">
      <t>ニンテイ</t>
    </rPh>
    <rPh sb="8" eb="10">
      <t>キギョウ</t>
    </rPh>
    <phoneticPr fontId="2"/>
  </si>
  <si>
    <t>種別</t>
    <rPh sb="0" eb="2">
      <t>シュベツ</t>
    </rPh>
    <phoneticPr fontId="2"/>
  </si>
  <si>
    <t>登録番号</t>
    <rPh sb="0" eb="2">
      <t>トウロク</t>
    </rPh>
    <rPh sb="2" eb="4">
      <t>バンゴウ</t>
    </rPh>
    <phoneticPr fontId="2"/>
  </si>
  <si>
    <t>申請者</t>
    <rPh sb="0" eb="3">
      <t>シンセイシャ</t>
    </rPh>
    <phoneticPr fontId="2"/>
  </si>
  <si>
    <t>予定数量</t>
    <rPh sb="0" eb="2">
      <t>ヨテイ</t>
    </rPh>
    <rPh sb="2" eb="4">
      <t>スウリョウ</t>
    </rPh>
    <phoneticPr fontId="2"/>
  </si>
  <si>
    <t>販売先名称</t>
    <rPh sb="0" eb="3">
      <t>ハンバイサキ</t>
    </rPh>
    <rPh sb="3" eb="5">
      <t>メイショウ</t>
    </rPh>
    <phoneticPr fontId="2"/>
  </si>
  <si>
    <t>具体的用途</t>
    <rPh sb="0" eb="3">
      <t>グタイテキ</t>
    </rPh>
    <rPh sb="3" eb="5">
      <t>ヨウト</t>
    </rPh>
    <phoneticPr fontId="2"/>
  </si>
  <si>
    <t>使用樹種</t>
    <rPh sb="0" eb="2">
      <t>シヨウ</t>
    </rPh>
    <rPh sb="2" eb="4">
      <t>ジュシュ</t>
    </rPh>
    <phoneticPr fontId="2"/>
  </si>
  <si>
    <t>木材使用量</t>
    <rPh sb="0" eb="2">
      <t>モクザイ</t>
    </rPh>
    <rPh sb="2" eb="4">
      <t>シヨウ</t>
    </rPh>
    <rPh sb="4" eb="5">
      <t>リョウ</t>
    </rPh>
    <phoneticPr fontId="2"/>
  </si>
  <si>
    <t>計画策定件数(件)</t>
    <rPh sb="0" eb="2">
      <t>ケイカク</t>
    </rPh>
    <rPh sb="2" eb="4">
      <t>サクテイ</t>
    </rPh>
    <rPh sb="4" eb="6">
      <t>ケンスウ</t>
    </rPh>
    <rPh sb="7" eb="8">
      <t>ケン</t>
    </rPh>
    <phoneticPr fontId="2"/>
  </si>
  <si>
    <t>管理面積(ha)</t>
    <rPh sb="0" eb="2">
      <t>カンリ</t>
    </rPh>
    <rPh sb="2" eb="4">
      <t>メンセキ</t>
    </rPh>
    <phoneticPr fontId="2"/>
  </si>
  <si>
    <t>再委託件数(件)</t>
    <rPh sb="0" eb="1">
      <t>サイ</t>
    </rPh>
    <rPh sb="1" eb="3">
      <t>イタク</t>
    </rPh>
    <rPh sb="3" eb="5">
      <t>ケンスウ</t>
    </rPh>
    <phoneticPr fontId="2"/>
  </si>
  <si>
    <t>再委託面積(ha)</t>
    <rPh sb="0" eb="1">
      <t>サイ</t>
    </rPh>
    <rPh sb="1" eb="3">
      <t>イタク</t>
    </rPh>
    <rPh sb="3" eb="5">
      <t>メンセキ</t>
    </rPh>
    <phoneticPr fontId="2"/>
  </si>
  <si>
    <t>受託面積(ha)</t>
    <rPh sb="0" eb="2">
      <t>ジュタク</t>
    </rPh>
    <rPh sb="2" eb="4">
      <t>メンセキ</t>
    </rPh>
    <phoneticPr fontId="2"/>
  </si>
  <si>
    <t>単位：BDt</t>
    <rPh sb="0" eb="2">
      <t>タンイ</t>
    </rPh>
    <phoneticPr fontId="2"/>
  </si>
  <si>
    <t>年度</t>
    <rPh sb="0" eb="2">
      <t>ネンド</t>
    </rPh>
    <phoneticPr fontId="2"/>
  </si>
  <si>
    <t>価格点</t>
    <rPh sb="0" eb="2">
      <t>カカク</t>
    </rPh>
    <rPh sb="2" eb="3">
      <t>テン</t>
    </rPh>
    <phoneticPr fontId="2"/>
  </si>
  <si>
    <t>地域林政との整合に関する事項</t>
    <rPh sb="0" eb="2">
      <t>チイキ</t>
    </rPh>
    <rPh sb="2" eb="4">
      <t>リンセイ</t>
    </rPh>
    <rPh sb="6" eb="8">
      <t>セイゴウ</t>
    </rPh>
    <rPh sb="9" eb="10">
      <t>カン</t>
    </rPh>
    <rPh sb="12" eb="14">
      <t>ジコウ</t>
    </rPh>
    <phoneticPr fontId="2"/>
  </si>
  <si>
    <t>新規性に関する事項</t>
    <rPh sb="0" eb="3">
      <t>シンキセイ</t>
    </rPh>
    <rPh sb="4" eb="5">
      <t>カン</t>
    </rPh>
    <rPh sb="7" eb="9">
      <t>ジコウ</t>
    </rPh>
    <phoneticPr fontId="2"/>
  </si>
  <si>
    <t>事業費(千円)</t>
    <rPh sb="0" eb="3">
      <t>ジギョウヒ</t>
    </rPh>
    <rPh sb="4" eb="6">
      <t>センエン</t>
    </rPh>
    <phoneticPr fontId="2"/>
  </si>
  <si>
    <t>補助金額(千円)</t>
    <rPh sb="0" eb="2">
      <t>ホジョ</t>
    </rPh>
    <rPh sb="2" eb="4">
      <t>キンガク</t>
    </rPh>
    <phoneticPr fontId="2"/>
  </si>
  <si>
    <t>平均月産チップ生産量</t>
    <rPh sb="0" eb="2">
      <t>ヘイキン</t>
    </rPh>
    <rPh sb="2" eb="4">
      <t>ゲッサン</t>
    </rPh>
    <rPh sb="7" eb="9">
      <t>セイサン</t>
    </rPh>
    <rPh sb="9" eb="10">
      <t>リョウ</t>
    </rPh>
    <phoneticPr fontId="2"/>
  </si>
  <si>
    <t>単位：点</t>
    <rPh sb="0" eb="2">
      <t>タンイ</t>
    </rPh>
    <rPh sb="3" eb="4">
      <t>テン</t>
    </rPh>
    <phoneticPr fontId="2"/>
  </si>
  <si>
    <t>森林経営計画を策定して民有林を管理経営</t>
    <rPh sb="0" eb="2">
      <t>シンリン</t>
    </rPh>
    <rPh sb="2" eb="4">
      <t>ケイエイ</t>
    </rPh>
    <rPh sb="4" eb="6">
      <t>ケイカク</t>
    </rPh>
    <rPh sb="7" eb="9">
      <t>サクテイ</t>
    </rPh>
    <rPh sb="11" eb="14">
      <t>ミンユウリン</t>
    </rPh>
    <rPh sb="15" eb="17">
      <t>カンリ</t>
    </rPh>
    <rPh sb="17" eb="19">
      <t>ケイエイ</t>
    </rPh>
    <phoneticPr fontId="2"/>
  </si>
  <si>
    <t>物件番号</t>
    <rPh sb="0" eb="2">
      <t>ブッケン</t>
    </rPh>
    <rPh sb="2" eb="4">
      <t>バンゴウ</t>
    </rPh>
    <phoneticPr fontId="2"/>
  </si>
  <si>
    <t>2ヶ年平均</t>
    <rPh sb="2" eb="3">
      <t>ネン</t>
    </rPh>
    <rPh sb="3" eb="5">
      <t>ヘイキン</t>
    </rPh>
    <phoneticPr fontId="2"/>
  </si>
  <si>
    <t>需要拡大に係る国策との整合に関する事項</t>
    <rPh sb="0" eb="2">
      <t>ジュヨウ</t>
    </rPh>
    <rPh sb="2" eb="4">
      <t>カクダイ</t>
    </rPh>
    <rPh sb="5" eb="6">
      <t>カカ</t>
    </rPh>
    <rPh sb="7" eb="9">
      <t>コクサク</t>
    </rPh>
    <rPh sb="11" eb="13">
      <t>セイゴウ</t>
    </rPh>
    <rPh sb="14" eb="15">
      <t>カン</t>
    </rPh>
    <rPh sb="17" eb="19">
      <t>ジコウ</t>
    </rPh>
    <phoneticPr fontId="2"/>
  </si>
  <si>
    <t>非住宅の需要拡大に関する取組</t>
    <rPh sb="0" eb="1">
      <t>ヒ</t>
    </rPh>
    <rPh sb="1" eb="3">
      <t>ジュウタク</t>
    </rPh>
    <rPh sb="4" eb="6">
      <t>ジュヨウ</t>
    </rPh>
    <rPh sb="6" eb="8">
      <t>カクダイ</t>
    </rPh>
    <rPh sb="9" eb="10">
      <t>カン</t>
    </rPh>
    <rPh sb="12" eb="14">
      <t>トリクミ</t>
    </rPh>
    <phoneticPr fontId="2"/>
  </si>
  <si>
    <t>製品輸出に関する取組</t>
    <rPh sb="0" eb="2">
      <t>セイヒン</t>
    </rPh>
    <rPh sb="2" eb="4">
      <t>ユシュツ</t>
    </rPh>
    <rPh sb="5" eb="6">
      <t>カン</t>
    </rPh>
    <rPh sb="8" eb="10">
      <t>トリクミ</t>
    </rPh>
    <phoneticPr fontId="2"/>
  </si>
  <si>
    <t>単位:BDt/月</t>
    <rPh sb="0" eb="2">
      <t>タンイ</t>
    </rPh>
    <rPh sb="7" eb="8">
      <t>ツキ</t>
    </rPh>
    <phoneticPr fontId="2"/>
  </si>
  <si>
    <t>代表者</t>
    <rPh sb="0" eb="2">
      <t>ダイヒョウ</t>
    </rPh>
    <rPh sb="2" eb="3">
      <t>シャ</t>
    </rPh>
    <phoneticPr fontId="2"/>
  </si>
  <si>
    <t>事業の形態</t>
    <rPh sb="0" eb="2">
      <t>ジギョウ</t>
    </rPh>
    <rPh sb="3" eb="5">
      <t>ケイタイ</t>
    </rPh>
    <phoneticPr fontId="2"/>
  </si>
  <si>
    <t>金額　(円)</t>
    <rPh sb="0" eb="2">
      <t>キンガク</t>
    </rPh>
    <phoneticPr fontId="2"/>
  </si>
  <si>
    <t>4m</t>
    <phoneticPr fontId="2"/>
  </si>
  <si>
    <t>3m</t>
    <phoneticPr fontId="2"/>
  </si>
  <si>
    <t>①　製材工場、2×4工場、合単板工場、LVL工場、集成材工場</t>
    <rPh sb="2" eb="4">
      <t>セイザイ</t>
    </rPh>
    <rPh sb="4" eb="6">
      <t>コウジョウ</t>
    </rPh>
    <rPh sb="10" eb="12">
      <t>コウジョウ</t>
    </rPh>
    <rPh sb="13" eb="14">
      <t>ゴウ</t>
    </rPh>
    <rPh sb="14" eb="16">
      <t>タンバン</t>
    </rPh>
    <rPh sb="16" eb="18">
      <t>コウジョウ</t>
    </rPh>
    <rPh sb="22" eb="24">
      <t>コウジョウ</t>
    </rPh>
    <rPh sb="25" eb="28">
      <t>シュウセイザイ</t>
    </rPh>
    <rPh sb="28" eb="30">
      <t>コウジョウ</t>
    </rPh>
    <phoneticPr fontId="2"/>
  </si>
  <si>
    <t>1　申請者の事業形態</t>
    <rPh sb="2" eb="5">
      <t>シンセイシャ</t>
    </rPh>
    <rPh sb="6" eb="8">
      <t>ジギョウ</t>
    </rPh>
    <rPh sb="8" eb="10">
      <t>ケイタイ</t>
    </rPh>
    <phoneticPr fontId="2"/>
  </si>
  <si>
    <t>単位</t>
    <rPh sb="0" eb="2">
      <t>タンイ</t>
    </rPh>
    <phoneticPr fontId="2"/>
  </si>
  <si>
    <t>低質材</t>
    <rPh sb="0" eb="2">
      <t>テイシツ</t>
    </rPh>
    <rPh sb="2" eb="3">
      <t>ザイ</t>
    </rPh>
    <phoneticPr fontId="2"/>
  </si>
  <si>
    <t>金額(円)</t>
    <rPh sb="0" eb="2">
      <t>キンガク</t>
    </rPh>
    <rPh sb="3" eb="4">
      <t>エン</t>
    </rPh>
    <phoneticPr fontId="2"/>
  </si>
  <si>
    <t>総計</t>
    <rPh sb="0" eb="2">
      <t>ソウケイ</t>
    </rPh>
    <phoneticPr fontId="2"/>
  </si>
  <si>
    <t>【総括表】</t>
    <phoneticPr fontId="2"/>
  </si>
  <si>
    <t>（3）共同申請の内容</t>
    <rPh sb="3" eb="5">
      <t>キョウドウ</t>
    </rPh>
    <rPh sb="5" eb="7">
      <t>シンセイ</t>
    </rPh>
    <rPh sb="8" eb="10">
      <t>ナイヨウ</t>
    </rPh>
    <phoneticPr fontId="2"/>
  </si>
  <si>
    <t>重大災害の有無</t>
    <rPh sb="0" eb="2">
      <t>ジュウダイ</t>
    </rPh>
    <rPh sb="2" eb="4">
      <t>サイガイ</t>
    </rPh>
    <rPh sb="5" eb="7">
      <t>ウム</t>
    </rPh>
    <phoneticPr fontId="2"/>
  </si>
  <si>
    <t>（1）申請者が素材生産事業者以外の場合</t>
    <rPh sb="3" eb="6">
      <t>シンセイシャ</t>
    </rPh>
    <rPh sb="7" eb="9">
      <t>ソザイ</t>
    </rPh>
    <rPh sb="9" eb="11">
      <t>セイサン</t>
    </rPh>
    <rPh sb="11" eb="14">
      <t>ジギョウシャ</t>
    </rPh>
    <rPh sb="14" eb="16">
      <t>イガイ</t>
    </rPh>
    <rPh sb="17" eb="19">
      <t>バアイ</t>
    </rPh>
    <phoneticPr fontId="2"/>
  </si>
  <si>
    <t>（2）申請者が素材生産事業者の場合</t>
    <rPh sb="3" eb="6">
      <t>シンセイシャ</t>
    </rPh>
    <rPh sb="7" eb="9">
      <t>ソザイ</t>
    </rPh>
    <rPh sb="9" eb="11">
      <t>セイサン</t>
    </rPh>
    <rPh sb="11" eb="14">
      <t>ジギョウシャ</t>
    </rPh>
    <rPh sb="15" eb="17">
      <t>バアイ</t>
    </rPh>
    <phoneticPr fontId="2"/>
  </si>
  <si>
    <t>協定取引者名</t>
    <rPh sb="0" eb="2">
      <t>キョウテイ</t>
    </rPh>
    <rPh sb="2" eb="4">
      <t>トリヒキ</t>
    </rPh>
    <rPh sb="4" eb="5">
      <t>シャ</t>
    </rPh>
    <rPh sb="5" eb="6">
      <t>メイ</t>
    </rPh>
    <phoneticPr fontId="2"/>
  </si>
  <si>
    <t>申請者が策定した森林経営計画の写し</t>
    <rPh sb="0" eb="3">
      <t>シンセイシャ</t>
    </rPh>
    <rPh sb="4" eb="6">
      <t>サクテイ</t>
    </rPh>
    <rPh sb="8" eb="10">
      <t>シンリン</t>
    </rPh>
    <rPh sb="10" eb="12">
      <t>ケイエイ</t>
    </rPh>
    <rPh sb="12" eb="14">
      <t>ケイカク</t>
    </rPh>
    <rPh sb="15" eb="16">
      <t>ウツ</t>
    </rPh>
    <phoneticPr fontId="2"/>
  </si>
  <si>
    <t>森林経営計画策定者から民有林の森林施業を受託</t>
    <rPh sb="0" eb="2">
      <t>シンリン</t>
    </rPh>
    <rPh sb="2" eb="4">
      <t>ケイエイ</t>
    </rPh>
    <rPh sb="4" eb="6">
      <t>ケイカク</t>
    </rPh>
    <rPh sb="6" eb="8">
      <t>サクテイ</t>
    </rPh>
    <rPh sb="8" eb="9">
      <t>シャ</t>
    </rPh>
    <rPh sb="11" eb="14">
      <t>ミンユウリン</t>
    </rPh>
    <rPh sb="15" eb="17">
      <t>シンリン</t>
    </rPh>
    <rPh sb="17" eb="19">
      <t>セギョウ</t>
    </rPh>
    <rPh sb="20" eb="22">
      <t>ジュタク</t>
    </rPh>
    <phoneticPr fontId="2"/>
  </si>
  <si>
    <t>えるぼし認定企業</t>
    <rPh sb="4" eb="6">
      <t>ニンテイ</t>
    </rPh>
    <rPh sb="6" eb="8">
      <t>キギョウ</t>
    </rPh>
    <phoneticPr fontId="2"/>
  </si>
  <si>
    <t>えるぼし認定企業、プラチナくるみん認定企業、くるみん認定企業、ユースエール認定企業の認定証の写し</t>
    <rPh sb="42" eb="45">
      <t>ニンテイショウ</t>
    </rPh>
    <rPh sb="46" eb="47">
      <t>ウツ</t>
    </rPh>
    <phoneticPr fontId="2"/>
  </si>
  <si>
    <t>登録木材関連事業者の登録証の写し</t>
    <rPh sb="0" eb="2">
      <t>トウロク</t>
    </rPh>
    <rPh sb="2" eb="4">
      <t>モクザイ</t>
    </rPh>
    <rPh sb="4" eb="6">
      <t>カンレン</t>
    </rPh>
    <rPh sb="6" eb="9">
      <t>ジギョウシャ</t>
    </rPh>
    <rPh sb="10" eb="13">
      <t>トウロクショウ</t>
    </rPh>
    <rPh sb="14" eb="15">
      <t>ウツ</t>
    </rPh>
    <phoneticPr fontId="2"/>
  </si>
  <si>
    <t>過去3年間に若手(35歳未満)の新規雇用があり申請の日まで雇用が継続していることを証明できる書類の写し</t>
    <rPh sb="41" eb="43">
      <t>ショウメイ</t>
    </rPh>
    <rPh sb="46" eb="48">
      <t>ショルイ</t>
    </rPh>
    <rPh sb="49" eb="50">
      <t>ウツ</t>
    </rPh>
    <phoneticPr fontId="2"/>
  </si>
  <si>
    <t>②　チップ工場</t>
    <rPh sb="5" eb="7">
      <t>コウジョウ</t>
    </rPh>
    <phoneticPr fontId="2"/>
  </si>
  <si>
    <t>年間生産量</t>
    <rPh sb="0" eb="2">
      <t>ネンカン</t>
    </rPh>
    <rPh sb="2" eb="4">
      <t>セイサン</t>
    </rPh>
    <rPh sb="4" eb="5">
      <t>リョウ</t>
    </rPh>
    <phoneticPr fontId="2"/>
  </si>
  <si>
    <t>③　オガ粉工場</t>
    <rPh sb="4" eb="5">
      <t>コナ</t>
    </rPh>
    <rPh sb="5" eb="7">
      <t>コウジョウ</t>
    </rPh>
    <phoneticPr fontId="2"/>
  </si>
  <si>
    <t>④　流通事業者</t>
    <rPh sb="2" eb="4">
      <t>リュウツウ</t>
    </rPh>
    <rPh sb="4" eb="7">
      <t>ジギョウシャ</t>
    </rPh>
    <phoneticPr fontId="2"/>
  </si>
  <si>
    <t>⑤　バイオマス発電事業者</t>
    <rPh sb="7" eb="9">
      <t>ハツデン</t>
    </rPh>
    <rPh sb="9" eb="12">
      <t>ジギョウシャ</t>
    </rPh>
    <phoneticPr fontId="2"/>
  </si>
  <si>
    <t>⑥　住宅メーカー・製紙メーカー</t>
    <rPh sb="2" eb="4">
      <t>ジュウタク</t>
    </rPh>
    <rPh sb="9" eb="11">
      <t>セイシ</t>
    </rPh>
    <phoneticPr fontId="2"/>
  </si>
  <si>
    <t>⑦　素材生産事業者</t>
    <rPh sb="2" eb="4">
      <t>ソザイ</t>
    </rPh>
    <rPh sb="4" eb="6">
      <t>セイサン</t>
    </rPh>
    <rPh sb="6" eb="8">
      <t>ジギョウ</t>
    </rPh>
    <rPh sb="8" eb="9">
      <t>シャ</t>
    </rPh>
    <phoneticPr fontId="2"/>
  </si>
  <si>
    <t>年　　月　　日</t>
    <rPh sb="0" eb="1">
      <t>ネン</t>
    </rPh>
    <rPh sb="3" eb="4">
      <t>ガツ</t>
    </rPh>
    <rPh sb="6" eb="7">
      <t>ヒ</t>
    </rPh>
    <phoneticPr fontId="2"/>
  </si>
  <si>
    <t>新設・拡充・導入した機械に関する自治体の計画書又は補助金の請求書等の写し</t>
    <rPh sb="10" eb="12">
      <t>キカイ</t>
    </rPh>
    <rPh sb="13" eb="14">
      <t>カン</t>
    </rPh>
    <rPh sb="16" eb="19">
      <t>ジチタイ</t>
    </rPh>
    <rPh sb="20" eb="23">
      <t>ケイカクショ</t>
    </rPh>
    <rPh sb="23" eb="24">
      <t>マタ</t>
    </rPh>
    <rPh sb="25" eb="28">
      <t>ホジョキン</t>
    </rPh>
    <rPh sb="29" eb="32">
      <t>セイキュウショ</t>
    </rPh>
    <rPh sb="32" eb="33">
      <t>トウ</t>
    </rPh>
    <rPh sb="34" eb="35">
      <t>ウツ</t>
    </rPh>
    <phoneticPr fontId="2"/>
  </si>
  <si>
    <t>前年度の国有林の立木販売売買契約書の写し</t>
    <rPh sb="0" eb="3">
      <t>ゼンネンド</t>
    </rPh>
    <rPh sb="4" eb="7">
      <t>コクユウリン</t>
    </rPh>
    <rPh sb="8" eb="10">
      <t>タチキ</t>
    </rPh>
    <rPh sb="10" eb="12">
      <t>ハンバイ</t>
    </rPh>
    <rPh sb="12" eb="14">
      <t>バイバイ</t>
    </rPh>
    <rPh sb="14" eb="17">
      <t>ケイヤクショ</t>
    </rPh>
    <rPh sb="18" eb="19">
      <t>ウツ</t>
    </rPh>
    <phoneticPr fontId="2"/>
  </si>
  <si>
    <t>工場の種類</t>
    <rPh sb="0" eb="2">
      <t>コウジョウ</t>
    </rPh>
    <rPh sb="3" eb="5">
      <t>シュルイ</t>
    </rPh>
    <phoneticPr fontId="2"/>
  </si>
  <si>
    <t>整備年度</t>
    <rPh sb="0" eb="2">
      <t>セイビ</t>
    </rPh>
    <rPh sb="2" eb="4">
      <t>ネンド</t>
    </rPh>
    <phoneticPr fontId="2"/>
  </si>
  <si>
    <r>
      <t>数量(m</t>
    </r>
    <r>
      <rPr>
        <sz val="8"/>
        <color theme="1"/>
        <rFont val="ＭＳ Ｐゴシック"/>
        <family val="3"/>
        <charset val="128"/>
        <scheme val="minor"/>
      </rPr>
      <t>3</t>
    </r>
    <r>
      <rPr>
        <sz val="11"/>
        <color theme="1"/>
        <rFont val="ＭＳ Ｐゴシック"/>
        <family val="3"/>
        <charset val="128"/>
        <scheme val="minor"/>
      </rPr>
      <t>)(丸太)</t>
    </r>
    <rPh sb="0" eb="2">
      <t>スウリョウ</t>
    </rPh>
    <rPh sb="7" eb="9">
      <t>マルタ</t>
    </rPh>
    <phoneticPr fontId="2"/>
  </si>
  <si>
    <r>
      <t>数量(m</t>
    </r>
    <r>
      <rPr>
        <sz val="8"/>
        <color theme="1"/>
        <rFont val="ＭＳ Ｐゴシック"/>
        <family val="3"/>
        <charset val="128"/>
        <scheme val="minor"/>
      </rPr>
      <t>3</t>
    </r>
    <r>
      <rPr>
        <sz val="11"/>
        <color theme="1"/>
        <rFont val="ＭＳ Ｐゴシック"/>
        <family val="2"/>
        <charset val="128"/>
        <scheme val="minor"/>
      </rPr>
      <t>)</t>
    </r>
    <rPh sb="0" eb="2">
      <t>スウリョウ</t>
    </rPh>
    <phoneticPr fontId="2"/>
  </si>
  <si>
    <r>
      <t>単価　(円/m</t>
    </r>
    <r>
      <rPr>
        <sz val="8"/>
        <color theme="1"/>
        <rFont val="ＭＳ Ｐゴシック"/>
        <family val="3"/>
        <charset val="128"/>
        <scheme val="minor"/>
      </rPr>
      <t>3</t>
    </r>
    <r>
      <rPr>
        <sz val="11"/>
        <color theme="1"/>
        <rFont val="ＭＳ Ｐゴシック"/>
        <family val="2"/>
        <charset val="128"/>
        <scheme val="minor"/>
      </rPr>
      <t>)</t>
    </r>
    <rPh sb="0" eb="2">
      <t>タンカ</t>
    </rPh>
    <rPh sb="4" eb="5">
      <t>エン</t>
    </rPh>
    <phoneticPr fontId="2"/>
  </si>
  <si>
    <r>
      <t>数量　(m</t>
    </r>
    <r>
      <rPr>
        <sz val="8"/>
        <color theme="1"/>
        <rFont val="ＭＳ Ｐゴシック"/>
        <family val="3"/>
        <charset val="128"/>
        <scheme val="minor"/>
      </rPr>
      <t>3</t>
    </r>
    <r>
      <rPr>
        <sz val="11"/>
        <color theme="1"/>
        <rFont val="ＭＳ Ｐゴシック"/>
        <family val="2"/>
        <charset val="128"/>
        <scheme val="minor"/>
      </rPr>
      <t>)</t>
    </r>
    <rPh sb="0" eb="2">
      <t>スウリョウ</t>
    </rPh>
    <phoneticPr fontId="2"/>
  </si>
  <si>
    <t>樹種</t>
    <rPh sb="0" eb="2">
      <t>ジュシュ</t>
    </rPh>
    <phoneticPr fontId="2"/>
  </si>
  <si>
    <t>数量・金額</t>
    <rPh sb="0" eb="2">
      <t>スウリョウ</t>
    </rPh>
    <rPh sb="3" eb="5">
      <t>キンガク</t>
    </rPh>
    <phoneticPr fontId="2"/>
  </si>
  <si>
    <r>
      <t>単位:m</t>
    </r>
    <r>
      <rPr>
        <sz val="8"/>
        <color theme="1"/>
        <rFont val="ＭＳ Ｐゴシック"/>
        <family val="3"/>
        <charset val="128"/>
        <scheme val="minor"/>
      </rPr>
      <t>3</t>
    </r>
    <rPh sb="0" eb="2">
      <t>タンイ</t>
    </rPh>
    <phoneticPr fontId="2"/>
  </si>
  <si>
    <r>
      <t>単位:m</t>
    </r>
    <r>
      <rPr>
        <sz val="8"/>
        <color theme="1"/>
        <rFont val="ＭＳ Ｐゴシック"/>
        <family val="3"/>
        <charset val="128"/>
        <scheme val="minor"/>
      </rPr>
      <t>3</t>
    </r>
    <r>
      <rPr>
        <sz val="11"/>
        <color theme="1"/>
        <rFont val="ＭＳ Ｐゴシック"/>
        <family val="2"/>
        <charset val="128"/>
        <scheme val="minor"/>
      </rPr>
      <t>/年</t>
    </r>
    <rPh sb="0" eb="2">
      <t>タンイ</t>
    </rPh>
    <rPh sb="6" eb="7">
      <t>ネン</t>
    </rPh>
    <phoneticPr fontId="2"/>
  </si>
  <si>
    <t>　　年度平均</t>
    <rPh sb="2" eb="4">
      <t>ネンド</t>
    </rPh>
    <rPh sb="4" eb="6">
      <t>ヘイキン</t>
    </rPh>
    <phoneticPr fontId="2"/>
  </si>
  <si>
    <t>機械の新設、拡充、導入等を証明する書類の写し</t>
    <rPh sb="0" eb="2">
      <t>キカイ</t>
    </rPh>
    <rPh sb="3" eb="5">
      <t>シンセツ</t>
    </rPh>
    <rPh sb="6" eb="8">
      <t>カクジュウ</t>
    </rPh>
    <rPh sb="9" eb="11">
      <t>ドウニュウ</t>
    </rPh>
    <rPh sb="11" eb="12">
      <t>トウ</t>
    </rPh>
    <rPh sb="13" eb="15">
      <t>ショウメイ</t>
    </rPh>
    <rPh sb="17" eb="19">
      <t>ショルイ</t>
    </rPh>
    <rPh sb="20" eb="21">
      <t>ウツ</t>
    </rPh>
    <phoneticPr fontId="2"/>
  </si>
  <si>
    <t>森林経営管理法に基づく民有林管理の再委託を証明する書類の写し</t>
    <rPh sb="0" eb="2">
      <t>シンリン</t>
    </rPh>
    <rPh sb="2" eb="4">
      <t>ケイエイ</t>
    </rPh>
    <rPh sb="4" eb="6">
      <t>カンリ</t>
    </rPh>
    <rPh sb="6" eb="7">
      <t>ホウ</t>
    </rPh>
    <rPh sb="8" eb="9">
      <t>モト</t>
    </rPh>
    <rPh sb="21" eb="23">
      <t>ショウメイ</t>
    </rPh>
    <rPh sb="25" eb="27">
      <t>ショルイ</t>
    </rPh>
    <rPh sb="28" eb="29">
      <t>ウツ</t>
    </rPh>
    <phoneticPr fontId="2"/>
  </si>
  <si>
    <r>
      <t>※単価欄には購入希望税抜単価（円/m</t>
    </r>
    <r>
      <rPr>
        <sz val="8"/>
        <color theme="1"/>
        <rFont val="ＭＳ Ｐゴシック"/>
        <family val="3"/>
        <charset val="128"/>
        <scheme val="minor"/>
      </rPr>
      <t>3</t>
    </r>
    <r>
      <rPr>
        <sz val="11"/>
        <color theme="1"/>
        <rFont val="ＭＳ Ｐゴシック"/>
        <family val="2"/>
        <charset val="128"/>
        <scheme val="minor"/>
      </rPr>
      <t>）を記入します。</t>
    </r>
    <rPh sb="1" eb="3">
      <t>タンカ</t>
    </rPh>
    <rPh sb="3" eb="4">
      <t>ラン</t>
    </rPh>
    <rPh sb="6" eb="8">
      <t>コウニュウ</t>
    </rPh>
    <rPh sb="8" eb="10">
      <t>キボウ</t>
    </rPh>
    <rPh sb="10" eb="12">
      <t>ゼイヌ</t>
    </rPh>
    <rPh sb="12" eb="14">
      <t>タンカ</t>
    </rPh>
    <rPh sb="15" eb="16">
      <t>エン</t>
    </rPh>
    <rPh sb="21" eb="23">
      <t>キニュウ</t>
    </rPh>
    <phoneticPr fontId="2"/>
  </si>
  <si>
    <t>事業成績
評定点</t>
    <rPh sb="0" eb="2">
      <t>ジギョウ</t>
    </rPh>
    <rPh sb="2" eb="4">
      <t>セイセキ</t>
    </rPh>
    <rPh sb="5" eb="6">
      <t>ヒョウ</t>
    </rPh>
    <rPh sb="6" eb="8">
      <t>テイテン</t>
    </rPh>
    <rPh sb="7" eb="8">
      <t>テン</t>
    </rPh>
    <phoneticPr fontId="2"/>
  </si>
  <si>
    <t>うち地域材
使用量</t>
    <rPh sb="2" eb="4">
      <t>チイキ</t>
    </rPh>
    <rPh sb="4" eb="5">
      <t>ザイ</t>
    </rPh>
    <rPh sb="6" eb="9">
      <t>シヨウリョウ</t>
    </rPh>
    <phoneticPr fontId="2"/>
  </si>
  <si>
    <t>地域材使用
割合</t>
    <rPh sb="0" eb="2">
      <t>チイキ</t>
    </rPh>
    <rPh sb="2" eb="3">
      <t>ザイ</t>
    </rPh>
    <rPh sb="3" eb="5">
      <t>シヨウ</t>
    </rPh>
    <rPh sb="6" eb="8">
      <t>ワリアイ</t>
    </rPh>
    <phoneticPr fontId="2"/>
  </si>
  <si>
    <t>購入分</t>
    <rPh sb="0" eb="2">
      <t>コウニュウ</t>
    </rPh>
    <rPh sb="2" eb="3">
      <t>ブン</t>
    </rPh>
    <phoneticPr fontId="2"/>
  </si>
  <si>
    <t>うち分収育林
購入件数</t>
    <rPh sb="2" eb="4">
      <t>ブンシュウ</t>
    </rPh>
    <rPh sb="4" eb="6">
      <t>イクリン</t>
    </rPh>
    <rPh sb="7" eb="9">
      <t>コウニュウ</t>
    </rPh>
    <rPh sb="9" eb="11">
      <t>ケンスウ</t>
    </rPh>
    <phoneticPr fontId="2"/>
  </si>
  <si>
    <t>森林経営管理法に基づき市町村から民有林管理を再委託</t>
    <rPh sb="0" eb="2">
      <t>シンリン</t>
    </rPh>
    <rPh sb="2" eb="4">
      <t>ケイエイ</t>
    </rPh>
    <rPh sb="4" eb="6">
      <t>カンリ</t>
    </rPh>
    <rPh sb="6" eb="7">
      <t>ホウ</t>
    </rPh>
    <rPh sb="8" eb="9">
      <t>モト</t>
    </rPh>
    <rPh sb="11" eb="14">
      <t>シチョウソン</t>
    </rPh>
    <rPh sb="16" eb="19">
      <t>ミンユウリン</t>
    </rPh>
    <rPh sb="19" eb="21">
      <t>カンリ</t>
    </rPh>
    <rPh sb="22" eb="25">
      <t>サイイタク</t>
    </rPh>
    <phoneticPr fontId="2"/>
  </si>
  <si>
    <t>一般材</t>
    <rPh sb="0" eb="2">
      <t>イッパン</t>
    </rPh>
    <rPh sb="2" eb="3">
      <t>ザイ</t>
    </rPh>
    <phoneticPr fontId="2"/>
  </si>
  <si>
    <t>合板材</t>
    <rPh sb="0" eb="2">
      <t>ゴウハン</t>
    </rPh>
    <rPh sb="2" eb="3">
      <t>ザイ</t>
    </rPh>
    <phoneticPr fontId="2"/>
  </si>
  <si>
    <t>2m</t>
    <phoneticPr fontId="2"/>
  </si>
  <si>
    <t>～13cm</t>
    <phoneticPr fontId="2"/>
  </si>
  <si>
    <t>アカマツ</t>
    <phoneticPr fontId="2"/>
  </si>
  <si>
    <t>カラマツ</t>
    <phoneticPr fontId="2"/>
  </si>
  <si>
    <t>込み</t>
    <rPh sb="0" eb="1">
      <t>コ</t>
    </rPh>
    <phoneticPr fontId="2"/>
  </si>
  <si>
    <r>
      <t>【樹種：アカマツ　　（低質</t>
    </r>
    <r>
      <rPr>
        <sz val="11"/>
        <rFont val="ＭＳ Ｐゴシック"/>
        <family val="3"/>
        <charset val="128"/>
        <scheme val="minor"/>
      </rPr>
      <t>材）】</t>
    </r>
    <rPh sb="1" eb="3">
      <t>ジュシュ</t>
    </rPh>
    <rPh sb="11" eb="13">
      <t>テイシツ</t>
    </rPh>
    <rPh sb="13" eb="14">
      <t>ザイ</t>
    </rPh>
    <rPh sb="14" eb="15">
      <t>イタザイ</t>
    </rPh>
    <phoneticPr fontId="2"/>
  </si>
  <si>
    <r>
      <t>【樹種：カラマツ　　（低質</t>
    </r>
    <r>
      <rPr>
        <sz val="11"/>
        <rFont val="ＭＳ Ｐゴシック"/>
        <family val="3"/>
        <charset val="128"/>
        <scheme val="minor"/>
      </rPr>
      <t>材）】</t>
    </r>
    <rPh sb="1" eb="3">
      <t>ジュシュ</t>
    </rPh>
    <rPh sb="11" eb="13">
      <t>テイシツ</t>
    </rPh>
    <rPh sb="13" eb="14">
      <t>ザイ</t>
    </rPh>
    <rPh sb="14" eb="15">
      <t>イタザイ</t>
    </rPh>
    <phoneticPr fontId="2"/>
  </si>
  <si>
    <r>
      <t>【樹種：広葉樹　　（低質</t>
    </r>
    <r>
      <rPr>
        <sz val="11"/>
        <rFont val="ＭＳ Ｐゴシック"/>
        <family val="3"/>
        <charset val="128"/>
        <scheme val="minor"/>
      </rPr>
      <t>材）】</t>
    </r>
    <rPh sb="1" eb="3">
      <t>ジュシュ</t>
    </rPh>
    <rPh sb="4" eb="7">
      <t>コウヨウジュ</t>
    </rPh>
    <rPh sb="10" eb="12">
      <t>テイシツ</t>
    </rPh>
    <rPh sb="12" eb="13">
      <t>ザイ</t>
    </rPh>
    <rPh sb="13" eb="14">
      <t>イタザイ</t>
    </rPh>
    <phoneticPr fontId="2"/>
  </si>
  <si>
    <t>（別紙５）</t>
    <rPh sb="1" eb="3">
      <t>ベッシ</t>
    </rPh>
    <phoneticPr fontId="2"/>
  </si>
  <si>
    <r>
      <t>【樹種：アカマツ　　（</t>
    </r>
    <r>
      <rPr>
        <sz val="11"/>
        <rFont val="ＭＳ Ｐゴシック"/>
        <family val="3"/>
        <charset val="128"/>
        <scheme val="minor"/>
      </rPr>
      <t>一般材）】</t>
    </r>
    <rPh sb="1" eb="3">
      <t>ジュシュ</t>
    </rPh>
    <rPh sb="11" eb="13">
      <t>イッパン</t>
    </rPh>
    <phoneticPr fontId="2"/>
  </si>
  <si>
    <r>
      <t>【樹種：カラマツ　　（</t>
    </r>
    <r>
      <rPr>
        <sz val="11"/>
        <rFont val="ＭＳ Ｐゴシック"/>
        <family val="3"/>
        <charset val="128"/>
        <scheme val="minor"/>
      </rPr>
      <t>一般材）】</t>
    </r>
    <rPh sb="1" eb="3">
      <t>ジュシュ</t>
    </rPh>
    <rPh sb="11" eb="13">
      <t>イッパン</t>
    </rPh>
    <phoneticPr fontId="2"/>
  </si>
  <si>
    <r>
      <t>【樹種：アカマツ　　（</t>
    </r>
    <r>
      <rPr>
        <sz val="11"/>
        <rFont val="ＭＳ Ｐゴシック"/>
        <family val="3"/>
        <charset val="128"/>
        <scheme val="minor"/>
      </rPr>
      <t>合板材）】</t>
    </r>
    <rPh sb="1" eb="3">
      <t>ジュシュ</t>
    </rPh>
    <rPh sb="11" eb="13">
      <t>ゴウハン</t>
    </rPh>
    <rPh sb="13" eb="14">
      <t>ザイ</t>
    </rPh>
    <phoneticPr fontId="2"/>
  </si>
  <si>
    <r>
      <t>【樹種：カラマツ　　（</t>
    </r>
    <r>
      <rPr>
        <sz val="11"/>
        <rFont val="ＭＳ Ｐゴシック"/>
        <family val="3"/>
        <charset val="128"/>
        <scheme val="minor"/>
      </rPr>
      <t>合板材）】</t>
    </r>
    <rPh sb="1" eb="3">
      <t>ジュシュ</t>
    </rPh>
    <rPh sb="11" eb="13">
      <t>ゴウハン</t>
    </rPh>
    <rPh sb="13" eb="14">
      <t>ザイ</t>
    </rPh>
    <phoneticPr fontId="2"/>
  </si>
  <si>
    <t>【留意事項】　
○　申請者別に事業の形態をチェックしてください。複数の事業形態を有する事業者は、主たる形態にチェックしてください。ここで分類した事業の形態を取組評価点の算定において利用します。
○　代表者は代表者欄に○を記入してください。</t>
    <rPh sb="1" eb="3">
      <t>リュウイ</t>
    </rPh>
    <rPh sb="3" eb="5">
      <t>ジコウ</t>
    </rPh>
    <rPh sb="10" eb="13">
      <t>シンセイシャ</t>
    </rPh>
    <rPh sb="13" eb="14">
      <t>ベツ</t>
    </rPh>
    <rPh sb="15" eb="17">
      <t>ジギョウ</t>
    </rPh>
    <rPh sb="18" eb="20">
      <t>ケイタイ</t>
    </rPh>
    <rPh sb="68" eb="70">
      <t>ブンルイ</t>
    </rPh>
    <rPh sb="72" eb="74">
      <t>ジギョウ</t>
    </rPh>
    <rPh sb="75" eb="77">
      <t>ケイタイ</t>
    </rPh>
    <rPh sb="78" eb="80">
      <t>トリクミ</t>
    </rPh>
    <rPh sb="80" eb="83">
      <t>ヒョウカテン</t>
    </rPh>
    <rPh sb="84" eb="86">
      <t>サンテイ</t>
    </rPh>
    <rPh sb="90" eb="92">
      <t>リヨウ</t>
    </rPh>
    <phoneticPr fontId="2"/>
  </si>
  <si>
    <t>2　購入希望価格明細</t>
    <rPh sb="2" eb="4">
      <t>コウニュウ</t>
    </rPh>
    <rPh sb="4" eb="6">
      <t>キボウ</t>
    </rPh>
    <rPh sb="6" eb="8">
      <t>カカク</t>
    </rPh>
    <rPh sb="8" eb="10">
      <t>メイサイ</t>
    </rPh>
    <phoneticPr fontId="2"/>
  </si>
  <si>
    <t>①　目的</t>
    <rPh sb="2" eb="4">
      <t>モクテキ</t>
    </rPh>
    <phoneticPr fontId="2"/>
  </si>
  <si>
    <t>②　中長期的な方針</t>
    <rPh sb="2" eb="3">
      <t>チュウ</t>
    </rPh>
    <rPh sb="3" eb="6">
      <t>チョウキテキ</t>
    </rPh>
    <rPh sb="7" eb="9">
      <t>ホウシン</t>
    </rPh>
    <phoneticPr fontId="2"/>
  </si>
  <si>
    <t>　おおむね5年後を見通した自社の経営方針や設備投資の方針を記入してください。</t>
    <rPh sb="9" eb="11">
      <t>ミトオ</t>
    </rPh>
    <rPh sb="13" eb="15">
      <t>ジシャ</t>
    </rPh>
    <rPh sb="16" eb="18">
      <t>ケイエイ</t>
    </rPh>
    <rPh sb="18" eb="20">
      <t>ホウシン</t>
    </rPh>
    <rPh sb="21" eb="23">
      <t>セツビ</t>
    </rPh>
    <rPh sb="23" eb="25">
      <t>トウシ</t>
    </rPh>
    <rPh sb="26" eb="28">
      <t>ホウシン</t>
    </rPh>
    <phoneticPr fontId="2"/>
  </si>
  <si>
    <t>③　短期的な効果</t>
    <rPh sb="2" eb="4">
      <t>タンキ</t>
    </rPh>
    <rPh sb="4" eb="5">
      <t>テキ</t>
    </rPh>
    <rPh sb="6" eb="8">
      <t>コウカ</t>
    </rPh>
    <phoneticPr fontId="2"/>
  </si>
  <si>
    <t>（2）需要創造への貢献等</t>
    <rPh sb="11" eb="12">
      <t>トウ</t>
    </rPh>
    <phoneticPr fontId="2"/>
  </si>
  <si>
    <t>①　中長期的な貢献等</t>
    <rPh sb="2" eb="3">
      <t>チュウ</t>
    </rPh>
    <rPh sb="3" eb="6">
      <t>チョウキテキ</t>
    </rPh>
    <rPh sb="7" eb="9">
      <t>コウケン</t>
    </rPh>
    <rPh sb="9" eb="10">
      <t>トウ</t>
    </rPh>
    <phoneticPr fontId="2"/>
  </si>
  <si>
    <t>　おおむね5年後を見通した需要創造への貢献、コスト削減等による国有林野事業への貢献等について記入してください。</t>
    <rPh sb="9" eb="11">
      <t>ミトオ</t>
    </rPh>
    <rPh sb="41" eb="42">
      <t>ナド</t>
    </rPh>
    <phoneticPr fontId="2"/>
  </si>
  <si>
    <t>②　短期的な貢献等</t>
    <rPh sb="2" eb="4">
      <t>タンキ</t>
    </rPh>
    <rPh sb="4" eb="5">
      <t>テキ</t>
    </rPh>
    <rPh sb="6" eb="8">
      <t>コウケン</t>
    </rPh>
    <rPh sb="8" eb="9">
      <t>トウ</t>
    </rPh>
    <phoneticPr fontId="2"/>
  </si>
  <si>
    <t>　国有林のシステム販売材の購入が実現した場合における、協定期間中の需要創造への貢献、コスト削減等による国有林野事業への貢献等について記入してください。</t>
    <rPh sb="59" eb="61">
      <t>コウケン</t>
    </rPh>
    <rPh sb="61" eb="62">
      <t>トウ</t>
    </rPh>
    <phoneticPr fontId="2"/>
  </si>
  <si>
    <t>　共同で申請する場合、共同で申請することとなった理由、申請者間での連携の内容等について記入してください。</t>
    <rPh sb="1" eb="3">
      <t>キョウドウ</t>
    </rPh>
    <rPh sb="4" eb="6">
      <t>シンセイ</t>
    </rPh>
    <rPh sb="8" eb="10">
      <t>バアイ</t>
    </rPh>
    <rPh sb="11" eb="13">
      <t>キョウドウ</t>
    </rPh>
    <rPh sb="14" eb="16">
      <t>シンセイ</t>
    </rPh>
    <rPh sb="24" eb="26">
      <t>リユウ</t>
    </rPh>
    <rPh sb="27" eb="30">
      <t>シンセイシャ</t>
    </rPh>
    <rPh sb="30" eb="31">
      <t>カン</t>
    </rPh>
    <rPh sb="33" eb="35">
      <t>レンケイ</t>
    </rPh>
    <rPh sb="36" eb="38">
      <t>ナイヨウ</t>
    </rPh>
    <rPh sb="38" eb="39">
      <t>トウ</t>
    </rPh>
    <rPh sb="43" eb="45">
      <t>キニュウ</t>
    </rPh>
    <phoneticPr fontId="2"/>
  </si>
  <si>
    <t>　国有林のシステム販売材の購入を希望する目的を記入してください。</t>
    <phoneticPr fontId="2"/>
  </si>
  <si>
    <t>　国有林のシステム販売材の購入が実現した場合における、協定期間中の効果を記入してください。</t>
    <phoneticPr fontId="2"/>
  </si>
  <si>
    <r>
      <t>m</t>
    </r>
    <r>
      <rPr>
        <sz val="8"/>
        <color theme="1"/>
        <rFont val="ＭＳ Ｐゴシック"/>
        <family val="3"/>
        <charset val="128"/>
        <scheme val="minor"/>
      </rPr>
      <t>3</t>
    </r>
    <phoneticPr fontId="2"/>
  </si>
  <si>
    <t>5　施設整備等の新規性及び政策との整合</t>
    <rPh sb="2" eb="4">
      <t>シセツ</t>
    </rPh>
    <rPh sb="4" eb="6">
      <t>セイビ</t>
    </rPh>
    <rPh sb="6" eb="7">
      <t>トウ</t>
    </rPh>
    <rPh sb="8" eb="10">
      <t>シンキ</t>
    </rPh>
    <rPh sb="10" eb="11">
      <t>セイ</t>
    </rPh>
    <rPh sb="11" eb="12">
      <t>オヨ</t>
    </rPh>
    <rPh sb="13" eb="15">
      <t>セイサク</t>
    </rPh>
    <rPh sb="17" eb="19">
      <t>セイゴウ</t>
    </rPh>
    <phoneticPr fontId="2"/>
  </si>
  <si>
    <t>　</t>
    <phoneticPr fontId="2"/>
  </si>
  <si>
    <r>
      <t>新設・拡充・導入別</t>
    </r>
    <r>
      <rPr>
        <sz val="8"/>
        <color theme="1"/>
        <rFont val="ＭＳ Ｐゴシック"/>
        <family val="3"/>
        <charset val="128"/>
        <scheme val="minor"/>
      </rPr>
      <t>※1</t>
    </r>
    <rPh sb="0" eb="2">
      <t>シンセツ</t>
    </rPh>
    <rPh sb="3" eb="5">
      <t>カクジュウ</t>
    </rPh>
    <rPh sb="6" eb="8">
      <t>ドウニュウ</t>
    </rPh>
    <rPh sb="8" eb="9">
      <t>ベツ</t>
    </rPh>
    <phoneticPr fontId="2"/>
  </si>
  <si>
    <r>
      <t>補助金の種類</t>
    </r>
    <r>
      <rPr>
        <sz val="8"/>
        <color theme="1"/>
        <rFont val="ＭＳ Ｐゴシック"/>
        <family val="3"/>
        <charset val="128"/>
        <scheme val="minor"/>
      </rPr>
      <t>※2</t>
    </r>
    <rPh sb="0" eb="3">
      <t>ホジョキン</t>
    </rPh>
    <rPh sb="4" eb="6">
      <t>シュルイ</t>
    </rPh>
    <phoneticPr fontId="2"/>
  </si>
  <si>
    <r>
      <t>計画等への位置づけ</t>
    </r>
    <r>
      <rPr>
        <sz val="8"/>
        <color theme="1"/>
        <rFont val="ＭＳ Ｐゴシック"/>
        <family val="3"/>
        <charset val="128"/>
        <scheme val="minor"/>
      </rPr>
      <t>※3</t>
    </r>
    <rPh sb="0" eb="2">
      <t>ケイカク</t>
    </rPh>
    <rPh sb="2" eb="3">
      <t>トウ</t>
    </rPh>
    <rPh sb="5" eb="7">
      <t>イチ</t>
    </rPh>
    <phoneticPr fontId="2"/>
  </si>
  <si>
    <t>6　原木や製品の生産・流通に係るコストの縮減</t>
    <rPh sb="2" eb="4">
      <t>ゲンボク</t>
    </rPh>
    <rPh sb="5" eb="7">
      <t>セイヒン</t>
    </rPh>
    <rPh sb="8" eb="10">
      <t>セイサン</t>
    </rPh>
    <rPh sb="11" eb="13">
      <t>リュウツウ</t>
    </rPh>
    <rPh sb="14" eb="15">
      <t>カカ</t>
    </rPh>
    <rPh sb="20" eb="22">
      <t>シュクゲン</t>
    </rPh>
    <phoneticPr fontId="2"/>
  </si>
  <si>
    <r>
      <t>【留意事項】
○　</t>
    </r>
    <r>
      <rPr>
        <sz val="11"/>
        <color theme="1"/>
        <rFont val="ＭＳ Ｐゴシック"/>
        <family val="3"/>
        <charset val="128"/>
        <scheme val="minor"/>
      </rPr>
      <t>前年度の実績を記入してください。</t>
    </r>
    <rPh sb="1" eb="3">
      <t>リュウイ</t>
    </rPh>
    <rPh sb="3" eb="5">
      <t>ジコウ</t>
    </rPh>
    <rPh sb="9" eb="12">
      <t>ゼンネンド</t>
    </rPh>
    <rPh sb="13" eb="15">
      <t>ジッセキ</t>
    </rPh>
    <rPh sb="16" eb="18">
      <t>キニュウ</t>
    </rPh>
    <phoneticPr fontId="2"/>
  </si>
  <si>
    <t>①</t>
    <phoneticPr fontId="2"/>
  </si>
  <si>
    <t>②</t>
    <phoneticPr fontId="2"/>
  </si>
  <si>
    <t>③</t>
    <phoneticPr fontId="2"/>
  </si>
  <si>
    <t>④=(①-②)/③</t>
    <phoneticPr fontId="2"/>
  </si>
  <si>
    <t>申請者名</t>
    <phoneticPr fontId="2"/>
  </si>
  <si>
    <t>【留意事項】
○　その他がある場合は、はい積料と合算して評価します。</t>
    <rPh sb="1" eb="3">
      <t>リュウイ</t>
    </rPh>
    <rPh sb="3" eb="5">
      <t>ジコウ</t>
    </rPh>
    <phoneticPr fontId="2"/>
  </si>
  <si>
    <t>%</t>
    <phoneticPr fontId="2"/>
  </si>
  <si>
    <r>
      <t>円/m</t>
    </r>
    <r>
      <rPr>
        <sz val="8"/>
        <color theme="1"/>
        <rFont val="ＭＳ Ｐゴシック"/>
        <family val="3"/>
        <charset val="128"/>
        <scheme val="minor"/>
      </rPr>
      <t>3</t>
    </r>
    <phoneticPr fontId="2"/>
  </si>
  <si>
    <t>【留意事項】
○　生トンで管理している事業者は、全国木材チップ工業連合会の「木材チップの換算係数」を用いて絶乾トン(BDt)に変換してください。</t>
    <rPh sb="1" eb="3">
      <t>リュウイ</t>
    </rPh>
    <rPh sb="3" eb="5">
      <t>ジコウ</t>
    </rPh>
    <rPh sb="9" eb="10">
      <t>ナマ</t>
    </rPh>
    <rPh sb="13" eb="15">
      <t>カンリ</t>
    </rPh>
    <rPh sb="19" eb="22">
      <t>ジギョウシャ</t>
    </rPh>
    <rPh sb="24" eb="26">
      <t>ゼンコク</t>
    </rPh>
    <rPh sb="26" eb="28">
      <t>モクザイ</t>
    </rPh>
    <rPh sb="31" eb="33">
      <t>コウギョウ</t>
    </rPh>
    <rPh sb="33" eb="36">
      <t>レンゴウカイ</t>
    </rPh>
    <rPh sb="38" eb="40">
      <t>モクザイ</t>
    </rPh>
    <rPh sb="44" eb="46">
      <t>カンサン</t>
    </rPh>
    <rPh sb="46" eb="48">
      <t>ケイスウ</t>
    </rPh>
    <rPh sb="50" eb="51">
      <t>モチ</t>
    </rPh>
    <rPh sb="53" eb="54">
      <t>ゼツ</t>
    </rPh>
    <rPh sb="54" eb="55">
      <t>イヌイ</t>
    </rPh>
    <rPh sb="63" eb="65">
      <t>ヘンカン</t>
    </rPh>
    <phoneticPr fontId="2"/>
  </si>
  <si>
    <t>間伐材・林地残材等</t>
    <phoneticPr fontId="2"/>
  </si>
  <si>
    <t>申請者名</t>
    <phoneticPr fontId="2"/>
  </si>
  <si>
    <t>地域材の主たる用途</t>
    <rPh sb="0" eb="2">
      <t>チイキ</t>
    </rPh>
    <rPh sb="2" eb="3">
      <t>ザイ</t>
    </rPh>
    <rPh sb="4" eb="5">
      <t>シュ</t>
    </rPh>
    <rPh sb="7" eb="9">
      <t>ヨウト</t>
    </rPh>
    <phoneticPr fontId="2"/>
  </si>
  <si>
    <t>【留意事項】
○　前年度と前々年度の点数を記入してください。</t>
    <rPh sb="1" eb="3">
      <t>リュウイ</t>
    </rPh>
    <rPh sb="3" eb="5">
      <t>ジコウ</t>
    </rPh>
    <rPh sb="9" eb="12">
      <t>ゼンネンド</t>
    </rPh>
    <rPh sb="13" eb="15">
      <t>ゼンゼン</t>
    </rPh>
    <rPh sb="15" eb="17">
      <t>ネンド</t>
    </rPh>
    <rPh sb="18" eb="20">
      <t>テンスウ</t>
    </rPh>
    <rPh sb="21" eb="23">
      <t>キニュウ</t>
    </rPh>
    <phoneticPr fontId="2"/>
  </si>
  <si>
    <t>7　国有林の政策への貢献</t>
    <rPh sb="2" eb="5">
      <t>コクユウリン</t>
    </rPh>
    <rPh sb="6" eb="8">
      <t>セイサク</t>
    </rPh>
    <rPh sb="10" eb="12">
      <t>コウケン</t>
    </rPh>
    <phoneticPr fontId="2"/>
  </si>
  <si>
    <t>取組評価点④</t>
    <rPh sb="0" eb="2">
      <t>トリクミ</t>
    </rPh>
    <rPh sb="2" eb="4">
      <t>ヒョウカ</t>
    </rPh>
    <rPh sb="4" eb="5">
      <t>テン</t>
    </rPh>
    <phoneticPr fontId="2"/>
  </si>
  <si>
    <t>【留意事項】
○　公売で購入した立木販売物件の前年度実績を記入してください。
○　立木のシステム販売物件は対象外です。</t>
    <rPh sb="1" eb="3">
      <t>リュウイ</t>
    </rPh>
    <rPh sb="3" eb="5">
      <t>ジコウ</t>
    </rPh>
    <rPh sb="9" eb="11">
      <t>コウバイ</t>
    </rPh>
    <rPh sb="12" eb="14">
      <t>コウニュウ</t>
    </rPh>
    <rPh sb="16" eb="18">
      <t>タチキ</t>
    </rPh>
    <rPh sb="18" eb="20">
      <t>ハンバイ</t>
    </rPh>
    <rPh sb="20" eb="22">
      <t>ブッケン</t>
    </rPh>
    <rPh sb="23" eb="26">
      <t>ゼンネンド</t>
    </rPh>
    <rPh sb="26" eb="28">
      <t>ジッセキ</t>
    </rPh>
    <rPh sb="29" eb="31">
      <t>キニュウ</t>
    </rPh>
    <phoneticPr fontId="2"/>
  </si>
  <si>
    <t>国有林の立木販売物件購入件数（公売）</t>
    <rPh sb="0" eb="3">
      <t>コクユウリン</t>
    </rPh>
    <rPh sb="4" eb="5">
      <t>タ</t>
    </rPh>
    <rPh sb="5" eb="6">
      <t>キ</t>
    </rPh>
    <rPh sb="6" eb="8">
      <t>ハンバイ</t>
    </rPh>
    <rPh sb="8" eb="10">
      <t>ブッケン</t>
    </rPh>
    <rPh sb="15" eb="17">
      <t>コウバイ</t>
    </rPh>
    <phoneticPr fontId="2"/>
  </si>
  <si>
    <t>8　地域の民有林管理への貢献</t>
    <rPh sb="2" eb="4">
      <t>チイキ</t>
    </rPh>
    <rPh sb="5" eb="8">
      <t>ミンユウリン</t>
    </rPh>
    <rPh sb="8" eb="10">
      <t>カンリ</t>
    </rPh>
    <rPh sb="12" eb="14">
      <t>コウケン</t>
    </rPh>
    <phoneticPr fontId="2"/>
  </si>
  <si>
    <t>取組評価点⑤</t>
    <rPh sb="0" eb="2">
      <t>トリクミ</t>
    </rPh>
    <rPh sb="2" eb="4">
      <t>ヒョウカ</t>
    </rPh>
    <rPh sb="4" eb="5">
      <t>テン</t>
    </rPh>
    <phoneticPr fontId="2"/>
  </si>
  <si>
    <t>9　安全対策の取組</t>
    <phoneticPr fontId="2"/>
  </si>
  <si>
    <t>取組評価点⑥</t>
    <rPh sb="0" eb="2">
      <t>トリクミ</t>
    </rPh>
    <rPh sb="2" eb="4">
      <t>ヒョウカ</t>
    </rPh>
    <rPh sb="4" eb="5">
      <t>テン</t>
    </rPh>
    <phoneticPr fontId="2"/>
  </si>
  <si>
    <t>【留意事項】
○　重大災害とは、死亡災害、労働者災害補償保険法施行規則別表第1の障害の等級表の等級区分中、第1級から第3級までに該当すると思われる災害、同一災害で3名以上の被災者を出した災害、第三者を死傷させた事故、その他特に異例な事故又は災害のことを言います。</t>
    <rPh sb="1" eb="3">
      <t>リュウイ</t>
    </rPh>
    <rPh sb="3" eb="5">
      <t>ジコウ</t>
    </rPh>
    <rPh sb="9" eb="11">
      <t>ジュウダイ</t>
    </rPh>
    <rPh sb="11" eb="13">
      <t>サイガイ</t>
    </rPh>
    <rPh sb="16" eb="18">
      <t>シボウ</t>
    </rPh>
    <rPh sb="18" eb="20">
      <t>サイガイ</t>
    </rPh>
    <rPh sb="21" eb="24">
      <t>ロウドウシャ</t>
    </rPh>
    <rPh sb="24" eb="26">
      <t>サイガイ</t>
    </rPh>
    <rPh sb="26" eb="28">
      <t>ホショウ</t>
    </rPh>
    <rPh sb="28" eb="31">
      <t>ホケンホウ</t>
    </rPh>
    <rPh sb="31" eb="33">
      <t>セコウ</t>
    </rPh>
    <rPh sb="33" eb="35">
      <t>キソク</t>
    </rPh>
    <rPh sb="35" eb="37">
      <t>ベッピョウ</t>
    </rPh>
    <rPh sb="126" eb="127">
      <t>イ</t>
    </rPh>
    <phoneticPr fontId="2"/>
  </si>
  <si>
    <t>取組評価点⑦</t>
    <rPh sb="0" eb="2">
      <t>トリクミ</t>
    </rPh>
    <rPh sb="2" eb="4">
      <t>ヒョウカ</t>
    </rPh>
    <rPh sb="4" eb="5">
      <t>テン</t>
    </rPh>
    <phoneticPr fontId="2"/>
  </si>
  <si>
    <t>11　ワークライフバランス等の推進</t>
    <rPh sb="13" eb="14">
      <t>トウ</t>
    </rPh>
    <rPh sb="15" eb="17">
      <t>スイシン</t>
    </rPh>
    <phoneticPr fontId="2"/>
  </si>
  <si>
    <t>取組評価点⑧</t>
    <rPh sb="0" eb="2">
      <t>トリクミ</t>
    </rPh>
    <rPh sb="2" eb="4">
      <t>ヒョウカ</t>
    </rPh>
    <rPh sb="4" eb="5">
      <t>テン</t>
    </rPh>
    <phoneticPr fontId="2"/>
  </si>
  <si>
    <t>【留意事項】
○　申請時において該当する部分に○を記入してください（複数記入可能）。</t>
    <rPh sb="1" eb="3">
      <t>リュウイ</t>
    </rPh>
    <rPh sb="3" eb="5">
      <t>ジコウ</t>
    </rPh>
    <rPh sb="9" eb="12">
      <t>シンセイジ</t>
    </rPh>
    <rPh sb="16" eb="18">
      <t>ガイトウ</t>
    </rPh>
    <rPh sb="20" eb="22">
      <t>ブブン</t>
    </rPh>
    <rPh sb="25" eb="27">
      <t>キニュウ</t>
    </rPh>
    <phoneticPr fontId="2"/>
  </si>
  <si>
    <t>くるみん認定の認定基準7、認定基準8及び認定基準9の基準を満たしている</t>
    <phoneticPr fontId="2"/>
  </si>
  <si>
    <t>過去3年間に若手(35歳未満)の新規雇用があり申請の日まで雇用が継続している</t>
    <phoneticPr fontId="2"/>
  </si>
  <si>
    <t>12　働き方改革</t>
    <rPh sb="3" eb="4">
      <t>ハタラ</t>
    </rPh>
    <rPh sb="5" eb="6">
      <t>カタ</t>
    </rPh>
    <rPh sb="6" eb="8">
      <t>カイカク</t>
    </rPh>
    <phoneticPr fontId="2"/>
  </si>
  <si>
    <t>取組評価点⑨</t>
    <rPh sb="0" eb="2">
      <t>トリクミ</t>
    </rPh>
    <rPh sb="2" eb="4">
      <t>ヒョウカ</t>
    </rPh>
    <rPh sb="4" eb="5">
      <t>テン</t>
    </rPh>
    <phoneticPr fontId="2"/>
  </si>
  <si>
    <t>【留意事項】
○　申請時において該当する部分に○を記入してください（複数記入可能）。</t>
    <rPh sb="1" eb="3">
      <t>リュウイ</t>
    </rPh>
    <rPh sb="3" eb="5">
      <t>ジコウ</t>
    </rPh>
    <rPh sb="9" eb="12">
      <t>シンセイジ</t>
    </rPh>
    <rPh sb="16" eb="18">
      <t>ガイトウ</t>
    </rPh>
    <rPh sb="20" eb="22">
      <t>ブブン</t>
    </rPh>
    <rPh sb="25" eb="27">
      <t>キニュウ</t>
    </rPh>
    <rPh sb="34" eb="36">
      <t>フクスウ</t>
    </rPh>
    <rPh sb="36" eb="38">
      <t>キニュウ</t>
    </rPh>
    <rPh sb="38" eb="40">
      <t>カノウ</t>
    </rPh>
    <phoneticPr fontId="2"/>
  </si>
  <si>
    <t>労働生産性の向上のため、効率的な作業システム、工程管理の工夫等を行うとともに、生産性向上の目標を持って取り組んでいる</t>
    <phoneticPr fontId="2"/>
  </si>
  <si>
    <t>現場従事者の技術向上に向け、技術指導、研修会・講習会の開催・参加、資格取得への支援等を実施している</t>
    <phoneticPr fontId="2"/>
  </si>
  <si>
    <t>作業の平準化、天候に応じた就業調整等により、現場作業員の休暇日数の確保と休養、健康管理に組織的に取り組んでいる</t>
    <phoneticPr fontId="2"/>
  </si>
  <si>
    <t>取組評価点⑩</t>
    <rPh sb="0" eb="2">
      <t>トリクミ</t>
    </rPh>
    <rPh sb="2" eb="4">
      <t>ヒョウカ</t>
    </rPh>
    <rPh sb="4" eb="5">
      <t>テン</t>
    </rPh>
    <phoneticPr fontId="2"/>
  </si>
  <si>
    <t>添付する書類</t>
    <rPh sb="0" eb="2">
      <t>テンプ</t>
    </rPh>
    <rPh sb="4" eb="6">
      <t>ショルイ</t>
    </rPh>
    <phoneticPr fontId="2"/>
  </si>
  <si>
    <t>添付書類の内容</t>
    <rPh sb="0" eb="2">
      <t>テンプ</t>
    </rPh>
    <rPh sb="2" eb="4">
      <t>ショルイ</t>
    </rPh>
    <rPh sb="5" eb="7">
      <t>ナイヨウショルイ</t>
    </rPh>
    <phoneticPr fontId="2"/>
  </si>
  <si>
    <t>添付の対象
となる部分</t>
    <rPh sb="0" eb="2">
      <t>テンプ</t>
    </rPh>
    <rPh sb="3" eb="5">
      <t>タイショウ</t>
    </rPh>
    <rPh sb="9" eb="11">
      <t>ブブン</t>
    </rPh>
    <phoneticPr fontId="2"/>
  </si>
  <si>
    <t>取組評価点②</t>
    <rPh sb="0" eb="2">
      <t>トリクミ</t>
    </rPh>
    <rPh sb="2" eb="4">
      <t>ヒョウカ</t>
    </rPh>
    <rPh sb="4" eb="5">
      <t>テン</t>
    </rPh>
    <phoneticPr fontId="2"/>
  </si>
  <si>
    <t>書類とは納品書、請求書、領収証等。
高性能林業機械は、立木のシステム販売のみ評価対象。</t>
    <rPh sb="0" eb="2">
      <t>ショルイ</t>
    </rPh>
    <rPh sb="14" eb="15">
      <t>ショウ</t>
    </rPh>
    <rPh sb="18" eb="21">
      <t>コウセイノウ</t>
    </rPh>
    <rPh sb="21" eb="23">
      <t>リンギョウ</t>
    </rPh>
    <rPh sb="23" eb="25">
      <t>キカイ</t>
    </rPh>
    <rPh sb="27" eb="29">
      <t>タチキ</t>
    </rPh>
    <rPh sb="34" eb="36">
      <t>ハンバイ</t>
    </rPh>
    <rPh sb="38" eb="40">
      <t>ヒョウカ</t>
    </rPh>
    <rPh sb="40" eb="42">
      <t>タイショウ</t>
    </rPh>
    <phoneticPr fontId="2"/>
  </si>
  <si>
    <t>公売物件に限る。</t>
    <rPh sb="0" eb="2">
      <t>コウバイ</t>
    </rPh>
    <rPh sb="2" eb="4">
      <t>ブッケン</t>
    </rPh>
    <rPh sb="5" eb="6">
      <t>カギ</t>
    </rPh>
    <phoneticPr fontId="2"/>
  </si>
  <si>
    <t>森林経営計画策定者から民有林の森林施業を受託した場合における発注者が策定した森林経営計画の写し及び当該森林の森林施業を受託したことを証明できる書類の写し</t>
    <rPh sb="24" eb="26">
      <t>バアイ</t>
    </rPh>
    <rPh sb="30" eb="33">
      <t>ハッチュウシャ</t>
    </rPh>
    <rPh sb="34" eb="36">
      <t>サクテイ</t>
    </rPh>
    <rPh sb="38" eb="40">
      <t>シンリン</t>
    </rPh>
    <rPh sb="40" eb="42">
      <t>ケイエイ</t>
    </rPh>
    <rPh sb="42" eb="44">
      <t>ケイカク</t>
    </rPh>
    <rPh sb="45" eb="46">
      <t>ウツ</t>
    </rPh>
    <rPh sb="47" eb="48">
      <t>オヨ</t>
    </rPh>
    <rPh sb="49" eb="51">
      <t>トウガイ</t>
    </rPh>
    <rPh sb="51" eb="53">
      <t>シンリン</t>
    </rPh>
    <rPh sb="54" eb="56">
      <t>シンリン</t>
    </rPh>
    <rPh sb="56" eb="58">
      <t>セギョウ</t>
    </rPh>
    <rPh sb="59" eb="61">
      <t>ジュタク</t>
    </rPh>
    <rPh sb="66" eb="68">
      <t>ショウメイ</t>
    </rPh>
    <rPh sb="71" eb="73">
      <t>ショルイ</t>
    </rPh>
    <rPh sb="74" eb="75">
      <t>ウツ</t>
    </rPh>
    <phoneticPr fontId="2"/>
  </si>
  <si>
    <t>素材生産事業者が申請する場合は、協定取引者の登録証の写し。</t>
    <rPh sb="0" eb="2">
      <t>ソザイ</t>
    </rPh>
    <rPh sb="2" eb="4">
      <t>セイサン</t>
    </rPh>
    <rPh sb="4" eb="7">
      <t>ジギョウシャ</t>
    </rPh>
    <rPh sb="8" eb="10">
      <t>シンセイ</t>
    </rPh>
    <rPh sb="12" eb="14">
      <t>バアイ</t>
    </rPh>
    <rPh sb="16" eb="18">
      <t>キョウテイ</t>
    </rPh>
    <rPh sb="18" eb="20">
      <t>トリヒキ</t>
    </rPh>
    <rPh sb="20" eb="21">
      <t>シャ</t>
    </rPh>
    <rPh sb="22" eb="24">
      <t>トウロク</t>
    </rPh>
    <rPh sb="24" eb="25">
      <t>ショウ</t>
    </rPh>
    <rPh sb="26" eb="27">
      <t>ウツ</t>
    </rPh>
    <phoneticPr fontId="2"/>
  </si>
  <si>
    <t>数量（m3）</t>
    <rPh sb="0" eb="2">
      <t>スウリョウ</t>
    </rPh>
    <phoneticPr fontId="2"/>
  </si>
  <si>
    <t>購入希望単価（税抜）</t>
    <rPh sb="4" eb="6">
      <t>タンカ</t>
    </rPh>
    <rPh sb="7" eb="9">
      <t>ゼイヌ</t>
    </rPh>
    <phoneticPr fontId="2"/>
  </si>
  <si>
    <t>【留意事項】
○　生トンで管理している事業者は、全国木材チップ工業連合会の「木材チップの換算係数」を用いて絶乾トン（BDｔ）に変換してください。</t>
    <rPh sb="1" eb="3">
      <t>リュウイ</t>
    </rPh>
    <rPh sb="3" eb="5">
      <t>ジコウ</t>
    </rPh>
    <rPh sb="9" eb="10">
      <t>ナマ</t>
    </rPh>
    <rPh sb="13" eb="15">
      <t>カンリ</t>
    </rPh>
    <rPh sb="19" eb="22">
      <t>ジギョウシャ</t>
    </rPh>
    <rPh sb="24" eb="26">
      <t>ゼンコク</t>
    </rPh>
    <rPh sb="26" eb="28">
      <t>モクザイ</t>
    </rPh>
    <rPh sb="31" eb="33">
      <t>コウギョウ</t>
    </rPh>
    <rPh sb="33" eb="36">
      <t>レンゴウカイ</t>
    </rPh>
    <rPh sb="38" eb="40">
      <t>モクザイ</t>
    </rPh>
    <rPh sb="44" eb="46">
      <t>カンザン</t>
    </rPh>
    <rPh sb="46" eb="48">
      <t>ケイスウ</t>
    </rPh>
    <rPh sb="50" eb="51">
      <t>モチ</t>
    </rPh>
    <rPh sb="53" eb="54">
      <t>ゼツ</t>
    </rPh>
    <phoneticPr fontId="2"/>
  </si>
  <si>
    <t>10　クリーンウッド法における登録木材関連事業者</t>
    <rPh sb="10" eb="11">
      <t>ホウ</t>
    </rPh>
    <rPh sb="15" eb="17">
      <t>トウロク</t>
    </rPh>
    <rPh sb="17" eb="19">
      <t>モクザイ</t>
    </rPh>
    <rPh sb="19" eb="21">
      <t>カンレン</t>
    </rPh>
    <rPh sb="21" eb="23">
      <t>ジギョウ</t>
    </rPh>
    <rPh sb="23" eb="24">
      <t>シャ</t>
    </rPh>
    <phoneticPr fontId="2"/>
  </si>
  <si>
    <t>【留意事項】
○　申請時における登録木材関連事業者について記入してください。
○　申請者のうち、登録木材関連事業者に該当する事業者について記入してください。
○　種別には、第一種木材関連事業者、第二種木材関連事業者の別を記入してください。</t>
    <rPh sb="1" eb="3">
      <t>リュウイ</t>
    </rPh>
    <rPh sb="3" eb="5">
      <t>ジコウ</t>
    </rPh>
    <rPh sb="9" eb="11">
      <t>シンセイ</t>
    </rPh>
    <rPh sb="11" eb="12">
      <t>ジ</t>
    </rPh>
    <rPh sb="16" eb="18">
      <t>トウロク</t>
    </rPh>
    <rPh sb="18" eb="20">
      <t>モクザイ</t>
    </rPh>
    <rPh sb="20" eb="22">
      <t>カンレン</t>
    </rPh>
    <rPh sb="22" eb="24">
      <t>ジギョウ</t>
    </rPh>
    <rPh sb="29" eb="31">
      <t>キニュウ</t>
    </rPh>
    <phoneticPr fontId="2"/>
  </si>
  <si>
    <t>【留意事項】
○　申請時における登録木材関連事業者（協定取引者）をすべて記入してください。
○　種別欄には、第一種木材関連事業者、第二種木材関連事業者の別を記入してください。</t>
    <rPh sb="1" eb="3">
      <t>リュウイ</t>
    </rPh>
    <rPh sb="3" eb="5">
      <t>ジコウ</t>
    </rPh>
    <rPh sb="22" eb="24">
      <t>ジギョウ</t>
    </rPh>
    <rPh sb="50" eb="51">
      <t>ラン</t>
    </rPh>
    <phoneticPr fontId="2"/>
  </si>
  <si>
    <t>くるみん認定の認定基準7、認定基準8及び認定基準9の基準を満たしていることが分かる就業規則等の写し</t>
    <rPh sb="38" eb="39">
      <t>ワ</t>
    </rPh>
    <rPh sb="41" eb="43">
      <t>シュウギョウ</t>
    </rPh>
    <rPh sb="43" eb="45">
      <t>キソク</t>
    </rPh>
    <rPh sb="45" eb="46">
      <t>トウ</t>
    </rPh>
    <rPh sb="47" eb="48">
      <t>ウツ</t>
    </rPh>
    <phoneticPr fontId="2"/>
  </si>
  <si>
    <t>【留意事項】
○　工場の種類欄には、製材、2×4、合単板、LVL、集成材の別に記入してください。
○　集成材工場でラミナを購入している場合（原木仕入数量が記入できない場合）は、ラミナ購入量に製材歩留まり50%で割り戻した数量を原木仕入数量として記入してください。</t>
    <rPh sb="1" eb="3">
      <t>リュウイ</t>
    </rPh>
    <rPh sb="3" eb="5">
      <t>ジコウ</t>
    </rPh>
    <rPh sb="18" eb="20">
      <t>セイザイ</t>
    </rPh>
    <rPh sb="122" eb="124">
      <t>キニュウ</t>
    </rPh>
    <phoneticPr fontId="2"/>
  </si>
  <si>
    <t>製品（丸太）の
引渡場所</t>
    <rPh sb="0" eb="2">
      <t>セイヒン</t>
    </rPh>
    <rPh sb="3" eb="5">
      <t>マルタ</t>
    </rPh>
    <rPh sb="8" eb="10">
      <t>ヒキワタシ</t>
    </rPh>
    <rPh sb="10" eb="12">
      <t>バショ</t>
    </rPh>
    <phoneticPr fontId="2"/>
  </si>
  <si>
    <t>【留意事項】
○　申請時において該当する部分に○を記入してください。</t>
    <rPh sb="1" eb="3">
      <t>リュウイ</t>
    </rPh>
    <rPh sb="3" eb="5">
      <t>ジコウ</t>
    </rPh>
    <rPh sb="9" eb="12">
      <t>シンセイジ</t>
    </rPh>
    <rPh sb="16" eb="18">
      <t>ガイトウ</t>
    </rPh>
    <rPh sb="20" eb="22">
      <t>ブブン</t>
    </rPh>
    <rPh sb="25" eb="27">
      <t>キニュウ</t>
    </rPh>
    <phoneticPr fontId="2"/>
  </si>
  <si>
    <t>13　国有林分収造林契約実績</t>
    <rPh sb="3" eb="6">
      <t>コクユウリン</t>
    </rPh>
    <rPh sb="6" eb="8">
      <t>ブンシュウ</t>
    </rPh>
    <rPh sb="8" eb="10">
      <t>ゾウリン</t>
    </rPh>
    <rPh sb="10" eb="12">
      <t>ケイヤク</t>
    </rPh>
    <rPh sb="12" eb="14">
      <t>ジッセキ</t>
    </rPh>
    <phoneticPr fontId="2"/>
  </si>
  <si>
    <t>公告日以前の１年間で、防災活動の実績がある。</t>
    <rPh sb="0" eb="2">
      <t>コウコク</t>
    </rPh>
    <rPh sb="2" eb="3">
      <t>ビ</t>
    </rPh>
    <rPh sb="3" eb="5">
      <t>イゼン</t>
    </rPh>
    <rPh sb="7" eb="9">
      <t>ネンカン</t>
    </rPh>
    <rPh sb="11" eb="13">
      <t>ボウサイ</t>
    </rPh>
    <rPh sb="13" eb="15">
      <t>カツドウ</t>
    </rPh>
    <rPh sb="16" eb="18">
      <t>ジッセキ</t>
    </rPh>
    <phoneticPr fontId="2"/>
  </si>
  <si>
    <t>公告日以前の１年間で、国及び地方公共団体等が行う有害鳥獣捕獲（シカ捕獲に限る）への協力活動の実績がある。</t>
    <rPh sb="0" eb="2">
      <t>コウコク</t>
    </rPh>
    <rPh sb="2" eb="3">
      <t>ビ</t>
    </rPh>
    <rPh sb="3" eb="5">
      <t>イゼン</t>
    </rPh>
    <rPh sb="7" eb="9">
      <t>ネンカン</t>
    </rPh>
    <rPh sb="11" eb="12">
      <t>クニ</t>
    </rPh>
    <rPh sb="12" eb="13">
      <t>オヨ</t>
    </rPh>
    <rPh sb="14" eb="16">
      <t>チホウ</t>
    </rPh>
    <rPh sb="16" eb="18">
      <t>コウキョウ</t>
    </rPh>
    <rPh sb="18" eb="20">
      <t>ダンタイ</t>
    </rPh>
    <rPh sb="20" eb="21">
      <t>トウ</t>
    </rPh>
    <rPh sb="22" eb="23">
      <t>オコナ</t>
    </rPh>
    <rPh sb="24" eb="26">
      <t>ユウガイ</t>
    </rPh>
    <rPh sb="26" eb="28">
      <t>チョウジュウ</t>
    </rPh>
    <rPh sb="28" eb="30">
      <t>ホカク</t>
    </rPh>
    <rPh sb="33" eb="35">
      <t>ホカク</t>
    </rPh>
    <rPh sb="36" eb="37">
      <t>カギ</t>
    </rPh>
    <rPh sb="41" eb="43">
      <t>キョウリョク</t>
    </rPh>
    <rPh sb="43" eb="45">
      <t>カツドウ</t>
    </rPh>
    <rPh sb="46" eb="48">
      <t>ジッセキ</t>
    </rPh>
    <phoneticPr fontId="2"/>
  </si>
  <si>
    <t>公告日以前の１年間で、ボランティア活動の実績がある。</t>
    <rPh sb="0" eb="2">
      <t>コウコク</t>
    </rPh>
    <rPh sb="2" eb="3">
      <t>ビ</t>
    </rPh>
    <rPh sb="3" eb="5">
      <t>イゼン</t>
    </rPh>
    <rPh sb="7" eb="9">
      <t>ネンカン</t>
    </rPh>
    <rPh sb="17" eb="19">
      <t>カツドウ</t>
    </rPh>
    <rPh sb="20" eb="22">
      <t>ジッセキ</t>
    </rPh>
    <phoneticPr fontId="2"/>
  </si>
  <si>
    <t>林材業に係る労働災害の防止に関し、事業主等の守るべき規程が整備されており、自主的な労働災害防止活動の実績がある。</t>
    <rPh sb="0" eb="2">
      <t>リンザイ</t>
    </rPh>
    <rPh sb="2" eb="3">
      <t>ギョウ</t>
    </rPh>
    <rPh sb="4" eb="5">
      <t>カカ</t>
    </rPh>
    <rPh sb="6" eb="8">
      <t>ロウドウ</t>
    </rPh>
    <rPh sb="8" eb="10">
      <t>サイガイ</t>
    </rPh>
    <rPh sb="11" eb="13">
      <t>ボウシ</t>
    </rPh>
    <rPh sb="14" eb="15">
      <t>カン</t>
    </rPh>
    <rPh sb="17" eb="19">
      <t>ジギョウ</t>
    </rPh>
    <rPh sb="19" eb="20">
      <t>シュ</t>
    </rPh>
    <rPh sb="20" eb="21">
      <t>トウ</t>
    </rPh>
    <rPh sb="22" eb="23">
      <t>マモ</t>
    </rPh>
    <rPh sb="26" eb="28">
      <t>キテイ</t>
    </rPh>
    <rPh sb="29" eb="31">
      <t>セイビ</t>
    </rPh>
    <rPh sb="37" eb="40">
      <t>ジシュテキ</t>
    </rPh>
    <rPh sb="41" eb="43">
      <t>ロウドウ</t>
    </rPh>
    <rPh sb="43" eb="45">
      <t>サイガイ</t>
    </rPh>
    <rPh sb="45" eb="47">
      <t>ボウシ</t>
    </rPh>
    <rPh sb="47" eb="49">
      <t>カツドウ</t>
    </rPh>
    <rPh sb="50" eb="52">
      <t>ジッセキ</t>
    </rPh>
    <phoneticPr fontId="2"/>
  </si>
  <si>
    <t>取組評価点⑩</t>
    <rPh sb="0" eb="2">
      <t>トリクミ</t>
    </rPh>
    <rPh sb="2" eb="5">
      <t>ヒョウカテン</t>
    </rPh>
    <phoneticPr fontId="2"/>
  </si>
  <si>
    <t>公告日以前の５年以内で、現在国、都道府県知事、市区町村長との災害協定にもとづく活動を行っている。</t>
    <rPh sb="0" eb="2">
      <t>コウコク</t>
    </rPh>
    <rPh sb="2" eb="3">
      <t>ビ</t>
    </rPh>
    <rPh sb="3" eb="5">
      <t>イゼン</t>
    </rPh>
    <rPh sb="7" eb="8">
      <t>ネン</t>
    </rPh>
    <rPh sb="8" eb="10">
      <t>イナイ</t>
    </rPh>
    <rPh sb="12" eb="14">
      <t>ゲンザイ</t>
    </rPh>
    <rPh sb="14" eb="15">
      <t>クニ</t>
    </rPh>
    <rPh sb="16" eb="20">
      <t>トドウフケン</t>
    </rPh>
    <rPh sb="20" eb="22">
      <t>チジ</t>
    </rPh>
    <rPh sb="23" eb="27">
      <t>シクチョウソン</t>
    </rPh>
    <rPh sb="27" eb="28">
      <t>チョウ</t>
    </rPh>
    <rPh sb="30" eb="32">
      <t>サイガイ</t>
    </rPh>
    <rPh sb="32" eb="34">
      <t>キョウテイ</t>
    </rPh>
    <rPh sb="39" eb="41">
      <t>カツドウ</t>
    </rPh>
    <rPh sb="42" eb="43">
      <t>オコナ</t>
    </rPh>
    <phoneticPr fontId="2"/>
  </si>
  <si>
    <t>取組評価点⑪</t>
    <rPh sb="0" eb="2">
      <t>トリクミ</t>
    </rPh>
    <rPh sb="2" eb="5">
      <t>ヒョウカテン</t>
    </rPh>
    <phoneticPr fontId="2"/>
  </si>
  <si>
    <t>公告日時点で有効な国、都道府県知事、市区町村長との災害協定書、ならびに表彰等を証明できるものの写し</t>
    <rPh sb="0" eb="2">
      <t>コウコク</t>
    </rPh>
    <rPh sb="2" eb="3">
      <t>ビ</t>
    </rPh>
    <rPh sb="3" eb="5">
      <t>ジテン</t>
    </rPh>
    <rPh sb="6" eb="8">
      <t>ユウコウ</t>
    </rPh>
    <rPh sb="9" eb="10">
      <t>クニ</t>
    </rPh>
    <rPh sb="11" eb="15">
      <t>トドウフケン</t>
    </rPh>
    <rPh sb="15" eb="17">
      <t>チジ</t>
    </rPh>
    <rPh sb="18" eb="22">
      <t>シクチョウソン</t>
    </rPh>
    <rPh sb="22" eb="23">
      <t>チョウ</t>
    </rPh>
    <rPh sb="25" eb="27">
      <t>サイガイ</t>
    </rPh>
    <rPh sb="27" eb="30">
      <t>キョウテイショ</t>
    </rPh>
    <rPh sb="35" eb="37">
      <t>ヒョウショウ</t>
    </rPh>
    <rPh sb="37" eb="38">
      <t>トウ</t>
    </rPh>
    <rPh sb="39" eb="41">
      <t>ショウメイ</t>
    </rPh>
    <rPh sb="47" eb="48">
      <t>ウツ</t>
    </rPh>
    <phoneticPr fontId="2"/>
  </si>
  <si>
    <t>公告日以前の１年間の防災活動における国、都道府県知事、市区町村長からの表彰、感謝状等の写し</t>
    <rPh sb="0" eb="2">
      <t>コウコク</t>
    </rPh>
    <rPh sb="2" eb="3">
      <t>ビ</t>
    </rPh>
    <rPh sb="3" eb="5">
      <t>イゼン</t>
    </rPh>
    <rPh sb="7" eb="9">
      <t>ネンカン</t>
    </rPh>
    <rPh sb="10" eb="12">
      <t>ボウサイ</t>
    </rPh>
    <rPh sb="12" eb="14">
      <t>カツドウ</t>
    </rPh>
    <rPh sb="18" eb="19">
      <t>クニ</t>
    </rPh>
    <rPh sb="20" eb="24">
      <t>トドウフケン</t>
    </rPh>
    <rPh sb="24" eb="26">
      <t>チジ</t>
    </rPh>
    <rPh sb="27" eb="31">
      <t>シクチョウソン</t>
    </rPh>
    <rPh sb="31" eb="32">
      <t>チョウ</t>
    </rPh>
    <rPh sb="35" eb="37">
      <t>ヒョウショウ</t>
    </rPh>
    <rPh sb="38" eb="42">
      <t>カンシャジョウナド</t>
    </rPh>
    <rPh sb="43" eb="44">
      <t>ウツ</t>
    </rPh>
    <phoneticPr fontId="2"/>
  </si>
  <si>
    <t>公告日以前の１年間に国及び地方公共団体等が行う有害鳥獣捕獲（シカ捕獲に限る）への協力活動の報告書、礼状、感謝状等活動概要を証明するものの写し</t>
    <rPh sb="0" eb="2">
      <t>コウコク</t>
    </rPh>
    <rPh sb="2" eb="3">
      <t>ビ</t>
    </rPh>
    <rPh sb="3" eb="5">
      <t>イゼン</t>
    </rPh>
    <rPh sb="7" eb="9">
      <t>ネンカン</t>
    </rPh>
    <rPh sb="10" eb="11">
      <t>クニ</t>
    </rPh>
    <rPh sb="11" eb="12">
      <t>オヨ</t>
    </rPh>
    <rPh sb="13" eb="15">
      <t>チホウ</t>
    </rPh>
    <rPh sb="15" eb="17">
      <t>コウキョウ</t>
    </rPh>
    <rPh sb="17" eb="19">
      <t>ダンタイ</t>
    </rPh>
    <rPh sb="19" eb="20">
      <t>トウ</t>
    </rPh>
    <rPh sb="21" eb="22">
      <t>オコナ</t>
    </rPh>
    <rPh sb="23" eb="25">
      <t>ユウガイ</t>
    </rPh>
    <rPh sb="25" eb="27">
      <t>チョウジュウ</t>
    </rPh>
    <rPh sb="27" eb="29">
      <t>ホカク</t>
    </rPh>
    <rPh sb="32" eb="34">
      <t>ホカク</t>
    </rPh>
    <rPh sb="35" eb="36">
      <t>カギ</t>
    </rPh>
    <rPh sb="40" eb="42">
      <t>キョウリョク</t>
    </rPh>
    <rPh sb="42" eb="44">
      <t>カツドウ</t>
    </rPh>
    <rPh sb="45" eb="48">
      <t>ホウコクショ</t>
    </rPh>
    <rPh sb="49" eb="51">
      <t>レイジョウ</t>
    </rPh>
    <rPh sb="52" eb="55">
      <t>カンシャジョウ</t>
    </rPh>
    <rPh sb="55" eb="56">
      <t>トウ</t>
    </rPh>
    <rPh sb="56" eb="58">
      <t>カツドウ</t>
    </rPh>
    <rPh sb="58" eb="60">
      <t>ガイヨウ</t>
    </rPh>
    <rPh sb="61" eb="63">
      <t>ショウメイ</t>
    </rPh>
    <rPh sb="68" eb="69">
      <t>ウツ</t>
    </rPh>
    <phoneticPr fontId="2"/>
  </si>
  <si>
    <t>公告日以前の１年間のボランティア活動における国、都道府県、市区町村からの地域連携活動、社会貢献活動による表彰等の写し</t>
    <rPh sb="0" eb="2">
      <t>コウコク</t>
    </rPh>
    <rPh sb="2" eb="3">
      <t>ビ</t>
    </rPh>
    <rPh sb="3" eb="5">
      <t>イゼン</t>
    </rPh>
    <rPh sb="7" eb="9">
      <t>ネンカン</t>
    </rPh>
    <rPh sb="16" eb="18">
      <t>カツドウ</t>
    </rPh>
    <rPh sb="22" eb="23">
      <t>クニ</t>
    </rPh>
    <rPh sb="24" eb="28">
      <t>トドウフケン</t>
    </rPh>
    <rPh sb="29" eb="33">
      <t>シクチョウソン</t>
    </rPh>
    <rPh sb="36" eb="38">
      <t>チイキ</t>
    </rPh>
    <rPh sb="38" eb="40">
      <t>レンケイ</t>
    </rPh>
    <rPh sb="40" eb="42">
      <t>カツドウ</t>
    </rPh>
    <rPh sb="43" eb="45">
      <t>シャカイ</t>
    </rPh>
    <rPh sb="45" eb="47">
      <t>コウケン</t>
    </rPh>
    <rPh sb="47" eb="49">
      <t>カツドウ</t>
    </rPh>
    <rPh sb="52" eb="54">
      <t>ヒョウショウ</t>
    </rPh>
    <rPh sb="54" eb="55">
      <t>トウ</t>
    </rPh>
    <rPh sb="56" eb="57">
      <t>ウツ</t>
    </rPh>
    <phoneticPr fontId="2"/>
  </si>
  <si>
    <t>労働災害防止規程、規程を設定している団体会員を証明する書類の写し、安全研修会資第等の写し、安全衛生計画書の写し、リスクアセスメント記録書の写し、作業日報等安全指示事項の写し</t>
    <rPh sb="0" eb="2">
      <t>ロウドウ</t>
    </rPh>
    <rPh sb="2" eb="4">
      <t>サイガイ</t>
    </rPh>
    <rPh sb="4" eb="6">
      <t>ボウシ</t>
    </rPh>
    <rPh sb="6" eb="8">
      <t>キテイ</t>
    </rPh>
    <rPh sb="9" eb="11">
      <t>キテイ</t>
    </rPh>
    <rPh sb="12" eb="14">
      <t>セッテイ</t>
    </rPh>
    <rPh sb="18" eb="20">
      <t>ダンタイ</t>
    </rPh>
    <rPh sb="20" eb="22">
      <t>カイイン</t>
    </rPh>
    <rPh sb="23" eb="25">
      <t>ショウメイ</t>
    </rPh>
    <rPh sb="27" eb="29">
      <t>ショルイ</t>
    </rPh>
    <rPh sb="30" eb="31">
      <t>ウツ</t>
    </rPh>
    <rPh sb="33" eb="35">
      <t>アンゼン</t>
    </rPh>
    <rPh sb="35" eb="38">
      <t>ケンシュウカイ</t>
    </rPh>
    <rPh sb="38" eb="40">
      <t>シダイ</t>
    </rPh>
    <rPh sb="40" eb="41">
      <t>トウ</t>
    </rPh>
    <rPh sb="42" eb="43">
      <t>ウツ</t>
    </rPh>
    <rPh sb="45" eb="47">
      <t>アンゼン</t>
    </rPh>
    <rPh sb="47" eb="49">
      <t>エイセイ</t>
    </rPh>
    <rPh sb="49" eb="52">
      <t>ケイカクショ</t>
    </rPh>
    <rPh sb="53" eb="54">
      <t>ウツ</t>
    </rPh>
    <rPh sb="65" eb="68">
      <t>キロクショ</t>
    </rPh>
    <rPh sb="69" eb="70">
      <t>ウツ</t>
    </rPh>
    <rPh sb="72" eb="74">
      <t>サギョウ</t>
    </rPh>
    <rPh sb="74" eb="76">
      <t>ニッポウ</t>
    </rPh>
    <rPh sb="76" eb="77">
      <t>トウ</t>
    </rPh>
    <rPh sb="77" eb="79">
      <t>アンゼン</t>
    </rPh>
    <rPh sb="79" eb="81">
      <t>シジ</t>
    </rPh>
    <rPh sb="81" eb="83">
      <t>ジコウ</t>
    </rPh>
    <rPh sb="84" eb="85">
      <t>ウツ</t>
    </rPh>
    <phoneticPr fontId="2"/>
  </si>
  <si>
    <t>30cm～34cm
（Ａ）</t>
    <phoneticPr fontId="2"/>
  </si>
  <si>
    <t>30cm～34cm
（Ｂ）</t>
    <phoneticPr fontId="2"/>
  </si>
  <si>
    <t>36cm～44cm
（Ａ）</t>
    <phoneticPr fontId="2"/>
  </si>
  <si>
    <t>36cm～44cm
（Ｂ）</t>
    <phoneticPr fontId="2"/>
  </si>
  <si>
    <t>46cm～
（Ａ）</t>
    <phoneticPr fontId="2"/>
  </si>
  <si>
    <t>46cm～
（Ｂ）</t>
    <phoneticPr fontId="2"/>
  </si>
  <si>
    <t>18cm～28cm</t>
    <phoneticPr fontId="2"/>
  </si>
  <si>
    <t>30cm～</t>
    <phoneticPr fontId="2"/>
  </si>
  <si>
    <t>30cm～34cm
（込）</t>
    <rPh sb="11" eb="12">
      <t>コ</t>
    </rPh>
    <phoneticPr fontId="2"/>
  </si>
  <si>
    <t>36cm～44cm
（込）</t>
    <rPh sb="11" eb="12">
      <t>コ</t>
    </rPh>
    <phoneticPr fontId="2"/>
  </si>
  <si>
    <t>46cm～
（込）</t>
    <rPh sb="7" eb="8">
      <t>コ</t>
    </rPh>
    <phoneticPr fontId="2"/>
  </si>
  <si>
    <r>
      <t>【樹種：スギ　・　秋田杉　　（</t>
    </r>
    <r>
      <rPr>
        <sz val="11"/>
        <rFont val="ＭＳ Ｐゴシック"/>
        <family val="3"/>
        <charset val="128"/>
        <scheme val="minor"/>
      </rPr>
      <t>一般材）】</t>
    </r>
    <rPh sb="1" eb="3">
      <t>ジュシュ</t>
    </rPh>
    <rPh sb="9" eb="11">
      <t>アキタ</t>
    </rPh>
    <rPh sb="11" eb="12">
      <t>スギ</t>
    </rPh>
    <rPh sb="15" eb="17">
      <t>イッパン</t>
    </rPh>
    <phoneticPr fontId="2"/>
  </si>
  <si>
    <t>14～16cm</t>
    <phoneticPr fontId="2"/>
  </si>
  <si>
    <t>18cm～22cm</t>
    <phoneticPr fontId="2"/>
  </si>
  <si>
    <t>24cm～28cm</t>
    <phoneticPr fontId="2"/>
  </si>
  <si>
    <t>14～16cm</t>
    <phoneticPr fontId="2"/>
  </si>
  <si>
    <r>
      <t>【樹種：その他針葉樹　　（</t>
    </r>
    <r>
      <rPr>
        <sz val="11"/>
        <rFont val="ＭＳ Ｐゴシック"/>
        <family val="3"/>
        <charset val="128"/>
        <scheme val="minor"/>
      </rPr>
      <t>一般材）】</t>
    </r>
    <rPh sb="1" eb="3">
      <t>ジュシュ</t>
    </rPh>
    <rPh sb="6" eb="7">
      <t>タ</t>
    </rPh>
    <rPh sb="7" eb="10">
      <t>シンヨウジュ</t>
    </rPh>
    <rPh sb="13" eb="15">
      <t>イッパン</t>
    </rPh>
    <phoneticPr fontId="2"/>
  </si>
  <si>
    <t>～13cm</t>
    <phoneticPr fontId="2"/>
  </si>
  <si>
    <t>30cm～</t>
    <phoneticPr fontId="2"/>
  </si>
  <si>
    <t>18cm～24cm</t>
    <phoneticPr fontId="2"/>
  </si>
  <si>
    <t>26cm～38cm</t>
    <phoneticPr fontId="2"/>
  </si>
  <si>
    <t>40cm～</t>
    <phoneticPr fontId="2"/>
  </si>
  <si>
    <r>
      <t>【樹種：その他針葉樹　　（低質</t>
    </r>
    <r>
      <rPr>
        <sz val="11"/>
        <rFont val="ＭＳ Ｐゴシック"/>
        <family val="3"/>
        <charset val="128"/>
        <scheme val="minor"/>
      </rPr>
      <t>材）】</t>
    </r>
    <rPh sb="1" eb="3">
      <t>ジュシュ</t>
    </rPh>
    <rPh sb="6" eb="7">
      <t>タ</t>
    </rPh>
    <rPh sb="7" eb="10">
      <t>シンヨウジュ</t>
    </rPh>
    <rPh sb="13" eb="15">
      <t>テイシツ</t>
    </rPh>
    <rPh sb="15" eb="16">
      <t>ザイ</t>
    </rPh>
    <rPh sb="16" eb="17">
      <t>イタザイ</t>
    </rPh>
    <phoneticPr fontId="2"/>
  </si>
  <si>
    <r>
      <t>【樹種：スギ　・　秋田杉　　（</t>
    </r>
    <r>
      <rPr>
        <sz val="11"/>
        <rFont val="ＭＳ Ｐゴシック"/>
        <family val="3"/>
        <charset val="128"/>
        <scheme val="minor"/>
      </rPr>
      <t>合板材）】</t>
    </r>
    <rPh sb="1" eb="3">
      <t>ジュシュ</t>
    </rPh>
    <rPh sb="9" eb="11">
      <t>アキタ</t>
    </rPh>
    <rPh sb="11" eb="12">
      <t>スギ</t>
    </rPh>
    <rPh sb="15" eb="17">
      <t>ゴウハン</t>
    </rPh>
    <rPh sb="17" eb="18">
      <t>ザイ</t>
    </rPh>
    <phoneticPr fontId="2"/>
  </si>
  <si>
    <r>
      <t>【樹種：スギ　・　秋田杉　　（低質</t>
    </r>
    <r>
      <rPr>
        <sz val="11"/>
        <rFont val="ＭＳ Ｐゴシック"/>
        <family val="3"/>
        <charset val="128"/>
        <scheme val="minor"/>
      </rPr>
      <t>材）】</t>
    </r>
    <rPh sb="1" eb="3">
      <t>ジュシュ</t>
    </rPh>
    <rPh sb="9" eb="11">
      <t>アキタ</t>
    </rPh>
    <rPh sb="11" eb="12">
      <t>スギ</t>
    </rPh>
    <rPh sb="15" eb="17">
      <t>テイシツ</t>
    </rPh>
    <rPh sb="17" eb="18">
      <t>ザイ</t>
    </rPh>
    <rPh sb="18" eb="19">
      <t>イタザイ</t>
    </rPh>
    <phoneticPr fontId="2"/>
  </si>
  <si>
    <t>その他針葉樹</t>
    <rPh sb="2" eb="3">
      <t>タ</t>
    </rPh>
    <rPh sb="3" eb="6">
      <t>シンヨウジュ</t>
    </rPh>
    <phoneticPr fontId="2"/>
  </si>
  <si>
    <t>スギ・秋田杉</t>
    <rPh sb="3" eb="5">
      <t>アキタ</t>
    </rPh>
    <rPh sb="5" eb="6">
      <t>スギ</t>
    </rPh>
    <phoneticPr fontId="2"/>
  </si>
  <si>
    <t>30cm～</t>
    <phoneticPr fontId="2"/>
  </si>
  <si>
    <t>5m</t>
    <phoneticPr fontId="2"/>
  </si>
  <si>
    <t>その他広葉樹</t>
    <rPh sb="2" eb="3">
      <t>タ</t>
    </rPh>
    <rPh sb="3" eb="6">
      <t>コウヨウジュ</t>
    </rPh>
    <phoneticPr fontId="2"/>
  </si>
  <si>
    <t>ブナ</t>
    <phoneticPr fontId="2"/>
  </si>
  <si>
    <t>ミズナラ</t>
    <phoneticPr fontId="2"/>
  </si>
  <si>
    <t>ホオノキ</t>
    <phoneticPr fontId="2"/>
  </si>
  <si>
    <t>ウダイカンバ</t>
    <phoneticPr fontId="2"/>
  </si>
  <si>
    <t>14cm～16cm</t>
    <phoneticPr fontId="2"/>
  </si>
  <si>
    <r>
      <t>【樹種：ブナ　　（</t>
    </r>
    <r>
      <rPr>
        <sz val="11"/>
        <rFont val="ＭＳ Ｐゴシック"/>
        <family val="3"/>
        <charset val="128"/>
        <scheme val="minor"/>
      </rPr>
      <t>一般材）】</t>
    </r>
    <rPh sb="1" eb="3">
      <t>ジュシュ</t>
    </rPh>
    <rPh sb="9" eb="11">
      <t>イッパン</t>
    </rPh>
    <phoneticPr fontId="2"/>
  </si>
  <si>
    <t>～22cm</t>
    <phoneticPr fontId="2"/>
  </si>
  <si>
    <t>2.2m</t>
    <phoneticPr fontId="2"/>
  </si>
  <si>
    <r>
      <t>【樹種：ミズナラ　　（</t>
    </r>
    <r>
      <rPr>
        <sz val="11"/>
        <rFont val="ＭＳ Ｐゴシック"/>
        <family val="3"/>
        <charset val="128"/>
        <scheme val="minor"/>
      </rPr>
      <t>一般材）】</t>
    </r>
    <rPh sb="1" eb="3">
      <t>ジュシュ</t>
    </rPh>
    <rPh sb="11" eb="13">
      <t>イッパン</t>
    </rPh>
    <phoneticPr fontId="2"/>
  </si>
  <si>
    <r>
      <t>【樹種：ホオノキ　　（</t>
    </r>
    <r>
      <rPr>
        <sz val="11"/>
        <rFont val="ＭＳ Ｐゴシック"/>
        <family val="3"/>
        <charset val="128"/>
        <scheme val="minor"/>
      </rPr>
      <t>一般材）】</t>
    </r>
    <rPh sb="1" eb="3">
      <t>ジュシュ</t>
    </rPh>
    <rPh sb="11" eb="13">
      <t>イッパン</t>
    </rPh>
    <phoneticPr fontId="2"/>
  </si>
  <si>
    <r>
      <t>【樹種：ウダイカンバ　　（</t>
    </r>
    <r>
      <rPr>
        <sz val="11"/>
        <rFont val="ＭＳ Ｐゴシック"/>
        <family val="3"/>
        <charset val="128"/>
        <scheme val="minor"/>
      </rPr>
      <t>一般材）】</t>
    </r>
    <rPh sb="1" eb="3">
      <t>ジュシュ</t>
    </rPh>
    <rPh sb="13" eb="15">
      <t>イッパン</t>
    </rPh>
    <phoneticPr fontId="2"/>
  </si>
  <si>
    <r>
      <t>【樹種：その他広葉樹　　（</t>
    </r>
    <r>
      <rPr>
        <sz val="11"/>
        <rFont val="ＭＳ Ｐゴシック"/>
        <family val="3"/>
        <charset val="128"/>
        <scheme val="minor"/>
      </rPr>
      <t>一般材）】</t>
    </r>
    <rPh sb="1" eb="3">
      <t>ジュシュ</t>
    </rPh>
    <rPh sb="6" eb="7">
      <t>タ</t>
    </rPh>
    <rPh sb="7" eb="10">
      <t>コウヨウジュ</t>
    </rPh>
    <rPh sb="13" eb="15">
      <t>イッパン</t>
    </rPh>
    <phoneticPr fontId="2"/>
  </si>
  <si>
    <t>【留意事項】
○　製品（丸太）の引渡場所に留意の上、物件ごとに作成してください。
○　樹種別表の単価、数量欄（太枠内）に購入希望単価（税抜）、数量を記入してください。
○　総括表の購入希望単価（税抜）で価格点を計算します。
○　実際の購入価格は、国の予定価格以上かつ購入希望価格以上となります。
○　数量は収穫調査に基づく概数ですので確約するものではありません。
○　製品（丸太）の引渡場所以降の運搬については、購入者の責任で行います。</t>
    <rPh sb="1" eb="3">
      <t>リュウイ</t>
    </rPh>
    <rPh sb="3" eb="5">
      <t>ジコウ</t>
    </rPh>
    <rPh sb="9" eb="11">
      <t>セイヒン</t>
    </rPh>
    <rPh sb="12" eb="14">
      <t>マルタ</t>
    </rPh>
    <rPh sb="16" eb="17">
      <t>ヒ</t>
    </rPh>
    <rPh sb="17" eb="18">
      <t>ワタ</t>
    </rPh>
    <rPh sb="18" eb="20">
      <t>バショ</t>
    </rPh>
    <rPh sb="21" eb="23">
      <t>リュウイ</t>
    </rPh>
    <rPh sb="24" eb="25">
      <t>ウエ</t>
    </rPh>
    <rPh sb="26" eb="28">
      <t>ブッケン</t>
    </rPh>
    <rPh sb="31" eb="33">
      <t>サクセイ</t>
    </rPh>
    <rPh sb="43" eb="45">
      <t>ジュシュ</t>
    </rPh>
    <rPh sb="45" eb="46">
      <t>ベツ</t>
    </rPh>
    <rPh sb="46" eb="47">
      <t>ヒョウ</t>
    </rPh>
    <rPh sb="48" eb="50">
      <t>タンカ</t>
    </rPh>
    <rPh sb="51" eb="53">
      <t>スウリョウ</t>
    </rPh>
    <rPh sb="53" eb="54">
      <t>ラン</t>
    </rPh>
    <rPh sb="55" eb="57">
      <t>フトワク</t>
    </rPh>
    <rPh sb="57" eb="58">
      <t>ナイ</t>
    </rPh>
    <rPh sb="60" eb="62">
      <t>コウニュウ</t>
    </rPh>
    <rPh sb="62" eb="64">
      <t>キボウ</t>
    </rPh>
    <rPh sb="64" eb="66">
      <t>タンカ</t>
    </rPh>
    <rPh sb="67" eb="69">
      <t>ゼイヌ</t>
    </rPh>
    <rPh sb="71" eb="73">
      <t>スウリョウ</t>
    </rPh>
    <rPh sb="74" eb="76">
      <t>キニュウ</t>
    </rPh>
    <rPh sb="86" eb="88">
      <t>ソウカツ</t>
    </rPh>
    <rPh sb="88" eb="89">
      <t>ヒョウ</t>
    </rPh>
    <rPh sb="90" eb="92">
      <t>コウニュウ</t>
    </rPh>
    <rPh sb="92" eb="94">
      <t>キボウ</t>
    </rPh>
    <rPh sb="94" eb="96">
      <t>タンカ</t>
    </rPh>
    <rPh sb="97" eb="99">
      <t>ゼイヌキ</t>
    </rPh>
    <rPh sb="101" eb="103">
      <t>カカク</t>
    </rPh>
    <rPh sb="103" eb="104">
      <t>テン</t>
    </rPh>
    <rPh sb="105" eb="107">
      <t>ケイサン</t>
    </rPh>
    <rPh sb="114" eb="116">
      <t>ジッサイ</t>
    </rPh>
    <rPh sb="117" eb="119">
      <t>コウニュウ</t>
    </rPh>
    <rPh sb="119" eb="121">
      <t>カカク</t>
    </rPh>
    <rPh sb="123" eb="124">
      <t>クニ</t>
    </rPh>
    <rPh sb="125" eb="127">
      <t>ヨテイ</t>
    </rPh>
    <rPh sb="127" eb="129">
      <t>カカク</t>
    </rPh>
    <rPh sb="129" eb="131">
      <t>イジョウ</t>
    </rPh>
    <rPh sb="133" eb="135">
      <t>コウニュウ</t>
    </rPh>
    <rPh sb="135" eb="137">
      <t>キボウ</t>
    </rPh>
    <rPh sb="137" eb="139">
      <t>カカク</t>
    </rPh>
    <rPh sb="139" eb="141">
      <t>イジョウ</t>
    </rPh>
    <rPh sb="150" eb="152">
      <t>スウリョウ</t>
    </rPh>
    <rPh sb="153" eb="155">
      <t>シュウカク</t>
    </rPh>
    <rPh sb="155" eb="157">
      <t>チョウサ</t>
    </rPh>
    <rPh sb="158" eb="159">
      <t>モト</t>
    </rPh>
    <rPh sb="161" eb="163">
      <t>ガイスウ</t>
    </rPh>
    <rPh sb="167" eb="169">
      <t>カクヤク</t>
    </rPh>
    <rPh sb="184" eb="186">
      <t>セイヒン</t>
    </rPh>
    <rPh sb="187" eb="189">
      <t>マルタ</t>
    </rPh>
    <rPh sb="191" eb="192">
      <t>ヒ</t>
    </rPh>
    <rPh sb="192" eb="193">
      <t>ワタ</t>
    </rPh>
    <rPh sb="193" eb="195">
      <t>バショ</t>
    </rPh>
    <rPh sb="195" eb="197">
      <t>イコウ</t>
    </rPh>
    <rPh sb="198" eb="200">
      <t>ウンパン</t>
    </rPh>
    <rPh sb="206" eb="209">
      <t>コウニュウシャ</t>
    </rPh>
    <rPh sb="210" eb="212">
      <t>セキニン</t>
    </rPh>
    <rPh sb="213" eb="214">
      <t>オコナ</t>
    </rPh>
    <phoneticPr fontId="2"/>
  </si>
  <si>
    <t>製品（丸太）のシステム販売</t>
    <rPh sb="0" eb="2">
      <t>セイヒン</t>
    </rPh>
    <rPh sb="11" eb="13">
      <t>ハンバイ</t>
    </rPh>
    <phoneticPr fontId="2"/>
  </si>
  <si>
    <t>4m　</t>
    <phoneticPr fontId="2"/>
  </si>
  <si>
    <t>山元土場</t>
    <rPh sb="0" eb="2">
      <t>ヤマモト</t>
    </rPh>
    <rPh sb="2" eb="4">
      <t>ドバ</t>
    </rPh>
    <phoneticPr fontId="2"/>
  </si>
  <si>
    <r>
      <t>数量　(m</t>
    </r>
    <r>
      <rPr>
        <sz val="8"/>
        <color rgb="FFFF0000"/>
        <rFont val="ＭＳ Ｐゴシック"/>
        <family val="3"/>
        <charset val="128"/>
        <scheme val="minor"/>
      </rPr>
      <t>3</t>
    </r>
    <r>
      <rPr>
        <sz val="11"/>
        <color rgb="FFFF0000"/>
        <rFont val="ＭＳ Ｐゴシック"/>
        <family val="3"/>
        <charset val="128"/>
        <scheme val="minor"/>
      </rPr>
      <t>)</t>
    </r>
    <rPh sb="0" eb="2">
      <t>スウリョウ</t>
    </rPh>
    <phoneticPr fontId="2"/>
  </si>
  <si>
    <t>署名</t>
    <rPh sb="0" eb="1">
      <t>ショ</t>
    </rPh>
    <rPh sb="1" eb="2">
      <t>メイ</t>
    </rPh>
    <phoneticPr fontId="2"/>
  </si>
  <si>
    <t>（別添）</t>
    <rPh sb="1" eb="3">
      <t>ベッテン</t>
    </rPh>
    <phoneticPr fontId="16"/>
  </si>
  <si>
    <t>（青森県森林組合連合会）</t>
    <rPh sb="1" eb="3">
      <t>アオモリ</t>
    </rPh>
    <rPh sb="3" eb="4">
      <t>ケン</t>
    </rPh>
    <rPh sb="4" eb="6">
      <t>シンリン</t>
    </rPh>
    <rPh sb="6" eb="8">
      <t>クミアイ</t>
    </rPh>
    <rPh sb="8" eb="11">
      <t>レンゴウカイ</t>
    </rPh>
    <phoneticPr fontId="16"/>
  </si>
  <si>
    <t xml:space="preserve">物件番号 </t>
    <rPh sb="0" eb="2">
      <t>ブッケン</t>
    </rPh>
    <rPh sb="2" eb="4">
      <t>バンゴウ</t>
    </rPh>
    <phoneticPr fontId="16"/>
  </si>
  <si>
    <t>購入希望単価</t>
    <rPh sb="0" eb="2">
      <t>コウニュウ</t>
    </rPh>
    <rPh sb="2" eb="4">
      <t>キボウ</t>
    </rPh>
    <rPh sb="4" eb="6">
      <t>タンカ</t>
    </rPh>
    <phoneticPr fontId="16"/>
  </si>
  <si>
    <t>購入希望単価内訳表（税抜）</t>
    <rPh sb="4" eb="6">
      <t>タンカ</t>
    </rPh>
    <phoneticPr fontId="16"/>
  </si>
  <si>
    <r>
      <t>【樹種：スギ　・　秋田杉　　（</t>
    </r>
    <r>
      <rPr>
        <sz val="11"/>
        <rFont val="ＭＳ Ｐゴシック"/>
        <family val="3"/>
        <charset val="128"/>
      </rPr>
      <t>一般材）】</t>
    </r>
    <rPh sb="1" eb="3">
      <t>ジュシュ</t>
    </rPh>
    <rPh sb="9" eb="11">
      <t>アキタ</t>
    </rPh>
    <rPh sb="11" eb="12">
      <t>スギ</t>
    </rPh>
    <rPh sb="15" eb="17">
      <t>イッパン</t>
    </rPh>
    <phoneticPr fontId="16"/>
  </si>
  <si>
    <t>5m</t>
  </si>
  <si>
    <t>4m　（3.65ｍ）</t>
  </si>
  <si>
    <t>3m</t>
  </si>
  <si>
    <t>径級＼長級</t>
    <rPh sb="0" eb="1">
      <t>ケイ</t>
    </rPh>
    <rPh sb="1" eb="2">
      <t>キュウ</t>
    </rPh>
    <rPh sb="3" eb="4">
      <t>チョウ</t>
    </rPh>
    <rPh sb="4" eb="5">
      <t>キュウ</t>
    </rPh>
    <phoneticPr fontId="16"/>
  </si>
  <si>
    <t>4m</t>
  </si>
  <si>
    <t>3.65m</t>
  </si>
  <si>
    <t>2.2m</t>
  </si>
  <si>
    <t>備考</t>
    <rPh sb="0" eb="2">
      <t>ビコウ</t>
    </rPh>
    <phoneticPr fontId="16"/>
  </si>
  <si>
    <t>～13cm</t>
  </si>
  <si>
    <r>
      <t>単価　(円/m</t>
    </r>
    <r>
      <rPr>
        <sz val="8"/>
        <color indexed="8"/>
        <rFont val="ＭＳ Ｐゴシック"/>
        <family val="3"/>
        <charset val="128"/>
      </rPr>
      <t>3</t>
    </r>
    <r>
      <rPr>
        <sz val="11"/>
        <color theme="1"/>
        <rFont val="ＭＳ Ｐゴシック"/>
        <family val="3"/>
        <charset val="128"/>
        <scheme val="minor"/>
      </rPr>
      <t>)</t>
    </r>
    <rPh sb="0" eb="2">
      <t>タンカ</t>
    </rPh>
    <rPh sb="4" eb="5">
      <t>エン</t>
    </rPh>
    <phoneticPr fontId="16"/>
  </si>
  <si>
    <t>14～16cm</t>
  </si>
  <si>
    <t>18cm～22cm</t>
  </si>
  <si>
    <t>24cm～28cm</t>
  </si>
  <si>
    <t>30cm～34cm（Ａ）</t>
  </si>
  <si>
    <t xml:space="preserve"> </t>
  </si>
  <si>
    <t>30cm～34cm（Ｂ）</t>
  </si>
  <si>
    <t>30cm～34cm（込）</t>
    <rPh sb="10" eb="11">
      <t>コ</t>
    </rPh>
    <phoneticPr fontId="16"/>
  </si>
  <si>
    <t>36cm～44cm（Ａ）</t>
  </si>
  <si>
    <t>36cm～44cm（Ｂ）</t>
  </si>
  <si>
    <t>36cm～44cm（込）</t>
    <rPh sb="10" eb="11">
      <t>コ</t>
    </rPh>
    <phoneticPr fontId="16"/>
  </si>
  <si>
    <t>46cm～（Ａ）</t>
  </si>
  <si>
    <t>46cm～（Ｂ）</t>
  </si>
  <si>
    <t>46cm～（込）</t>
    <rPh sb="6" eb="7">
      <t>コ</t>
    </rPh>
    <phoneticPr fontId="16"/>
  </si>
  <si>
    <r>
      <t>【樹種：アカマツ　　（</t>
    </r>
    <r>
      <rPr>
        <sz val="11"/>
        <rFont val="ＭＳ Ｐゴシック"/>
        <family val="3"/>
        <charset val="128"/>
      </rPr>
      <t>一般材）】</t>
    </r>
    <rPh sb="1" eb="3">
      <t>ジュシュ</t>
    </rPh>
    <rPh sb="11" eb="13">
      <t>イッパン</t>
    </rPh>
    <phoneticPr fontId="16"/>
  </si>
  <si>
    <t>2m</t>
  </si>
  <si>
    <t>18cm～28cm</t>
  </si>
  <si>
    <t>30cm～</t>
  </si>
  <si>
    <r>
      <t>【樹種：カラマツ　　（</t>
    </r>
    <r>
      <rPr>
        <sz val="11"/>
        <rFont val="ＭＳ Ｐゴシック"/>
        <family val="3"/>
        <charset val="128"/>
      </rPr>
      <t>一般材）】</t>
    </r>
    <rPh sb="1" eb="3">
      <t>ジュシュ</t>
    </rPh>
    <rPh sb="11" eb="13">
      <t>イッパン</t>
    </rPh>
    <phoneticPr fontId="16"/>
  </si>
  <si>
    <r>
      <t>【樹種：その他針葉樹　　（</t>
    </r>
    <r>
      <rPr>
        <sz val="11"/>
        <rFont val="ＭＳ Ｐゴシック"/>
        <family val="3"/>
        <charset val="128"/>
      </rPr>
      <t>一般材）】</t>
    </r>
    <rPh sb="1" eb="3">
      <t>ジュシュ</t>
    </rPh>
    <rPh sb="6" eb="7">
      <t>タ</t>
    </rPh>
    <rPh sb="7" eb="10">
      <t>シンヨウジュ</t>
    </rPh>
    <rPh sb="13" eb="15">
      <t>イッパン</t>
    </rPh>
    <phoneticPr fontId="16"/>
  </si>
  <si>
    <r>
      <t>【樹種：ブナ　　（一般</t>
    </r>
    <r>
      <rPr>
        <sz val="11"/>
        <rFont val="ＭＳ Ｐゴシック"/>
        <family val="3"/>
        <charset val="128"/>
      </rPr>
      <t>材）】</t>
    </r>
    <rPh sb="1" eb="3">
      <t>ジュシュ</t>
    </rPh>
    <rPh sb="6" eb="7">
      <t>タスギ</t>
    </rPh>
    <rPh sb="9" eb="11">
      <t>イッパン</t>
    </rPh>
    <rPh sb="11" eb="12">
      <t>ザイ</t>
    </rPh>
    <rPh sb="12" eb="13">
      <t>イタザイ</t>
    </rPh>
    <phoneticPr fontId="16"/>
  </si>
  <si>
    <t>～22cm</t>
  </si>
  <si>
    <r>
      <t>【樹種：ミズナラ　　（一般</t>
    </r>
    <r>
      <rPr>
        <sz val="11"/>
        <rFont val="ＭＳ Ｐゴシック"/>
        <family val="3"/>
        <charset val="128"/>
      </rPr>
      <t>材）】</t>
    </r>
    <rPh sb="1" eb="3">
      <t>ジュシュ</t>
    </rPh>
    <rPh sb="8" eb="9">
      <t>タスギ</t>
    </rPh>
    <rPh sb="11" eb="13">
      <t>イッパン</t>
    </rPh>
    <rPh sb="13" eb="14">
      <t>ザイ</t>
    </rPh>
    <rPh sb="14" eb="15">
      <t>イタザイ</t>
    </rPh>
    <phoneticPr fontId="16"/>
  </si>
  <si>
    <r>
      <t>【樹種：ホオノキ　　（一般</t>
    </r>
    <r>
      <rPr>
        <sz val="11"/>
        <rFont val="ＭＳ Ｐゴシック"/>
        <family val="3"/>
        <charset val="128"/>
      </rPr>
      <t>材）】</t>
    </r>
    <rPh sb="1" eb="3">
      <t>ジュシュ</t>
    </rPh>
    <rPh sb="8" eb="9">
      <t>タスギ</t>
    </rPh>
    <rPh sb="11" eb="13">
      <t>イッパン</t>
    </rPh>
    <rPh sb="13" eb="14">
      <t>ザイ</t>
    </rPh>
    <rPh sb="14" eb="15">
      <t>イタザイ</t>
    </rPh>
    <phoneticPr fontId="16"/>
  </si>
  <si>
    <r>
      <t>【樹種：ウダイカンバ　　（一般</t>
    </r>
    <r>
      <rPr>
        <sz val="11"/>
        <rFont val="ＭＳ Ｐゴシック"/>
        <family val="3"/>
        <charset val="128"/>
      </rPr>
      <t>材）】</t>
    </r>
    <rPh sb="1" eb="3">
      <t>ジュシュ</t>
    </rPh>
    <rPh sb="10" eb="11">
      <t>タスギ</t>
    </rPh>
    <rPh sb="13" eb="15">
      <t>イッパン</t>
    </rPh>
    <rPh sb="15" eb="16">
      <t>ザイ</t>
    </rPh>
    <rPh sb="16" eb="17">
      <t>イタザイ</t>
    </rPh>
    <phoneticPr fontId="16"/>
  </si>
  <si>
    <r>
      <t>【樹種：その他広葉樹　　（一般</t>
    </r>
    <r>
      <rPr>
        <sz val="11"/>
        <rFont val="ＭＳ Ｐゴシック"/>
        <family val="3"/>
        <charset val="128"/>
      </rPr>
      <t>材）】</t>
    </r>
    <rPh sb="1" eb="3">
      <t>ジュシュ</t>
    </rPh>
    <rPh sb="6" eb="7">
      <t>タ</t>
    </rPh>
    <rPh sb="7" eb="10">
      <t>コウヨウジュ</t>
    </rPh>
    <rPh sb="10" eb="11">
      <t>タスギ</t>
    </rPh>
    <rPh sb="13" eb="15">
      <t>イッパン</t>
    </rPh>
    <rPh sb="15" eb="16">
      <t>ザイ</t>
    </rPh>
    <rPh sb="16" eb="17">
      <t>イタザイ</t>
    </rPh>
    <phoneticPr fontId="16"/>
  </si>
  <si>
    <r>
      <t>【樹種：スギ　・　秋田杉　　（</t>
    </r>
    <r>
      <rPr>
        <sz val="11"/>
        <rFont val="ＭＳ Ｐゴシック"/>
        <family val="3"/>
        <charset val="128"/>
      </rPr>
      <t>合板材）】</t>
    </r>
    <rPh sb="1" eb="3">
      <t>ジュシュ</t>
    </rPh>
    <rPh sb="9" eb="11">
      <t>アキタ</t>
    </rPh>
    <rPh sb="11" eb="12">
      <t>スギ</t>
    </rPh>
    <rPh sb="15" eb="17">
      <t>ゴウハン</t>
    </rPh>
    <rPh sb="17" eb="18">
      <t>ザイ</t>
    </rPh>
    <phoneticPr fontId="16"/>
  </si>
  <si>
    <t>14cm～16cm</t>
  </si>
  <si>
    <t>18cm～24cm</t>
  </si>
  <si>
    <t>26cm～38cm</t>
  </si>
  <si>
    <t>40cm～</t>
  </si>
  <si>
    <r>
      <t>【樹種：アカマツ　　（</t>
    </r>
    <r>
      <rPr>
        <sz val="11"/>
        <rFont val="ＭＳ Ｐゴシック"/>
        <family val="3"/>
        <charset val="128"/>
      </rPr>
      <t>合板材）】</t>
    </r>
    <rPh sb="1" eb="3">
      <t>ジュシュ</t>
    </rPh>
    <rPh sb="11" eb="13">
      <t>ゴウハン</t>
    </rPh>
    <rPh sb="13" eb="14">
      <t>ザイ</t>
    </rPh>
    <phoneticPr fontId="16"/>
  </si>
  <si>
    <r>
      <t>【樹種：カラマツ　　（</t>
    </r>
    <r>
      <rPr>
        <sz val="11"/>
        <rFont val="ＭＳ Ｐゴシック"/>
        <family val="3"/>
        <charset val="128"/>
      </rPr>
      <t>合板材）】</t>
    </r>
    <rPh sb="1" eb="3">
      <t>ジュシュ</t>
    </rPh>
    <rPh sb="11" eb="13">
      <t>ゴウハン</t>
    </rPh>
    <rPh sb="13" eb="14">
      <t>ザイ</t>
    </rPh>
    <phoneticPr fontId="16"/>
  </si>
  <si>
    <r>
      <t>【樹種：スギ　・　秋田杉　　（低質</t>
    </r>
    <r>
      <rPr>
        <sz val="11"/>
        <rFont val="ＭＳ Ｐゴシック"/>
        <family val="3"/>
        <charset val="128"/>
      </rPr>
      <t>材）】</t>
    </r>
    <rPh sb="1" eb="3">
      <t>ジュシュ</t>
    </rPh>
    <rPh sb="9" eb="11">
      <t>アキタ</t>
    </rPh>
    <rPh sb="11" eb="12">
      <t>スギ</t>
    </rPh>
    <rPh sb="15" eb="17">
      <t>テイシツ</t>
    </rPh>
    <rPh sb="17" eb="18">
      <t>ザイ</t>
    </rPh>
    <rPh sb="18" eb="19">
      <t>イタザイ</t>
    </rPh>
    <phoneticPr fontId="16"/>
  </si>
  <si>
    <t>込み</t>
    <rPh sb="0" eb="1">
      <t>コ</t>
    </rPh>
    <phoneticPr fontId="16"/>
  </si>
  <si>
    <r>
      <t>【樹種：アカマツ　　（低質</t>
    </r>
    <r>
      <rPr>
        <sz val="11"/>
        <rFont val="ＭＳ Ｐゴシック"/>
        <family val="3"/>
        <charset val="128"/>
      </rPr>
      <t>材）】</t>
    </r>
    <rPh sb="1" eb="3">
      <t>ジュシュ</t>
    </rPh>
    <rPh sb="11" eb="13">
      <t>テイシツ</t>
    </rPh>
    <rPh sb="13" eb="14">
      <t>ザイ</t>
    </rPh>
    <rPh sb="14" eb="15">
      <t>イタザイ</t>
    </rPh>
    <phoneticPr fontId="16"/>
  </si>
  <si>
    <r>
      <t>【樹種：カラマツ　　（低質</t>
    </r>
    <r>
      <rPr>
        <sz val="11"/>
        <rFont val="ＭＳ Ｐゴシック"/>
        <family val="3"/>
        <charset val="128"/>
      </rPr>
      <t>材）】</t>
    </r>
    <rPh sb="1" eb="3">
      <t>ジュシュ</t>
    </rPh>
    <rPh sb="11" eb="13">
      <t>テイシツ</t>
    </rPh>
    <rPh sb="13" eb="14">
      <t>ザイ</t>
    </rPh>
    <rPh sb="14" eb="15">
      <t>イタザイ</t>
    </rPh>
    <phoneticPr fontId="16"/>
  </si>
  <si>
    <r>
      <t>【樹種：その他針葉樹　　（低質</t>
    </r>
    <r>
      <rPr>
        <sz val="11"/>
        <rFont val="ＭＳ Ｐゴシック"/>
        <family val="3"/>
        <charset val="128"/>
      </rPr>
      <t>材）】</t>
    </r>
    <rPh sb="1" eb="3">
      <t>ジュシュ</t>
    </rPh>
    <rPh sb="6" eb="7">
      <t>タ</t>
    </rPh>
    <rPh sb="7" eb="10">
      <t>シンヨウジュ</t>
    </rPh>
    <rPh sb="13" eb="15">
      <t>テイシツ</t>
    </rPh>
    <rPh sb="15" eb="16">
      <t>ザイ</t>
    </rPh>
    <rPh sb="16" eb="17">
      <t>イタザイ</t>
    </rPh>
    <phoneticPr fontId="16"/>
  </si>
  <si>
    <r>
      <t>【樹種：広葉樹　　（低質</t>
    </r>
    <r>
      <rPr>
        <sz val="11"/>
        <rFont val="ＭＳ Ｐゴシック"/>
        <family val="3"/>
        <charset val="128"/>
      </rPr>
      <t>材）】</t>
    </r>
    <rPh sb="1" eb="3">
      <t>ジュシュ</t>
    </rPh>
    <rPh sb="4" eb="7">
      <t>コウヨウジュ</t>
    </rPh>
    <rPh sb="10" eb="12">
      <t>テイシツ</t>
    </rPh>
    <rPh sb="12" eb="13">
      <t>ザイ</t>
    </rPh>
    <rPh sb="13" eb="14">
      <t>イタザイ</t>
    </rPh>
    <phoneticPr fontId="16"/>
  </si>
  <si>
    <t>計</t>
  </si>
  <si>
    <t>総計</t>
  </si>
  <si>
    <t>数量</t>
  </si>
  <si>
    <t>税抜価格</t>
  </si>
  <si>
    <t>単価</t>
  </si>
  <si>
    <t>合計数量</t>
  </si>
  <si>
    <t>公告日以前5年間の国有林分収造林契約実績がある</t>
    <rPh sb="0" eb="2">
      <t>コウコク</t>
    </rPh>
    <rPh sb="2" eb="3">
      <t>ビ</t>
    </rPh>
    <rPh sb="3" eb="5">
      <t>イゼン</t>
    </rPh>
    <rPh sb="6" eb="8">
      <t>ネンカン</t>
    </rPh>
    <rPh sb="9" eb="12">
      <t>コクユウリン</t>
    </rPh>
    <rPh sb="12" eb="14">
      <t>ブンシュウ</t>
    </rPh>
    <rPh sb="14" eb="16">
      <t>ゾウリン</t>
    </rPh>
    <rPh sb="16" eb="18">
      <t>ケイヤク</t>
    </rPh>
    <rPh sb="18" eb="20">
      <t>ジッセキ</t>
    </rPh>
    <phoneticPr fontId="2"/>
  </si>
  <si>
    <t>14　インターンシップ、実習生の受け入れ実績</t>
    <rPh sb="12" eb="15">
      <t>ジッシュウセイ</t>
    </rPh>
    <rPh sb="16" eb="17">
      <t>ウ</t>
    </rPh>
    <rPh sb="18" eb="19">
      <t>イ</t>
    </rPh>
    <rPh sb="20" eb="22">
      <t>ジッセキ</t>
    </rPh>
    <phoneticPr fontId="2"/>
  </si>
  <si>
    <t>公告日以前1年間のインターンシップ、実習生の受け入れ実績がある</t>
    <rPh sb="0" eb="2">
      <t>コウコク</t>
    </rPh>
    <rPh sb="2" eb="3">
      <t>ビ</t>
    </rPh>
    <rPh sb="3" eb="5">
      <t>イゼン</t>
    </rPh>
    <rPh sb="6" eb="8">
      <t>ネンカン</t>
    </rPh>
    <rPh sb="18" eb="21">
      <t>ジッシュウセイ</t>
    </rPh>
    <rPh sb="22" eb="23">
      <t>ウ</t>
    </rPh>
    <rPh sb="24" eb="25">
      <t>イ</t>
    </rPh>
    <rPh sb="26" eb="28">
      <t>ジッセキ</t>
    </rPh>
    <phoneticPr fontId="2"/>
  </si>
  <si>
    <t>公告日以前3年間のインターンシップ、実習生の受け入れ実績がある</t>
    <rPh sb="0" eb="2">
      <t>コウコク</t>
    </rPh>
    <rPh sb="2" eb="3">
      <t>ビ</t>
    </rPh>
    <rPh sb="3" eb="5">
      <t>イゼン</t>
    </rPh>
    <rPh sb="6" eb="8">
      <t>ネンカン</t>
    </rPh>
    <rPh sb="18" eb="21">
      <t>ジッシュウセイ</t>
    </rPh>
    <rPh sb="22" eb="23">
      <t>ウ</t>
    </rPh>
    <rPh sb="24" eb="25">
      <t>イ</t>
    </rPh>
    <rPh sb="26" eb="28">
      <t>ジッセキ</t>
    </rPh>
    <phoneticPr fontId="2"/>
  </si>
  <si>
    <t>（※　製品のシステム販売の場合）</t>
    <rPh sb="3" eb="5">
      <t>セイヒン</t>
    </rPh>
    <rPh sb="10" eb="12">
      <t>ハンバイ</t>
    </rPh>
    <rPh sb="13" eb="15">
      <t>バアイ</t>
    </rPh>
    <phoneticPr fontId="2"/>
  </si>
  <si>
    <t>公告日以前5年間の国有林分収造林契約書の写し</t>
    <rPh sb="0" eb="2">
      <t>コウコク</t>
    </rPh>
    <rPh sb="2" eb="3">
      <t>ビ</t>
    </rPh>
    <rPh sb="3" eb="5">
      <t>イゼン</t>
    </rPh>
    <rPh sb="6" eb="8">
      <t>ネンカン</t>
    </rPh>
    <rPh sb="9" eb="12">
      <t>コクユウリン</t>
    </rPh>
    <rPh sb="12" eb="14">
      <t>ブンシュウ</t>
    </rPh>
    <rPh sb="14" eb="16">
      <t>ゾウリン</t>
    </rPh>
    <rPh sb="16" eb="18">
      <t>ケイヤク</t>
    </rPh>
    <rPh sb="18" eb="19">
      <t>ショ</t>
    </rPh>
    <rPh sb="20" eb="21">
      <t>ウツ</t>
    </rPh>
    <phoneticPr fontId="2"/>
  </si>
  <si>
    <t>インターンシップ、実習生の受け入れ実績が分かる文書の写し</t>
    <rPh sb="9" eb="12">
      <t>ジッシュウセイ</t>
    </rPh>
    <rPh sb="13" eb="14">
      <t>ウ</t>
    </rPh>
    <rPh sb="15" eb="16">
      <t>イ</t>
    </rPh>
    <rPh sb="17" eb="19">
      <t>ジッセキ</t>
    </rPh>
    <rPh sb="20" eb="21">
      <t>ワ</t>
    </rPh>
    <rPh sb="23" eb="25">
      <t>ブンショ</t>
    </rPh>
    <rPh sb="26" eb="27">
      <t>ウツ</t>
    </rPh>
    <phoneticPr fontId="2"/>
  </si>
  <si>
    <t>取組評価点⑫</t>
    <rPh sb="0" eb="2">
      <t>トリクミ</t>
    </rPh>
    <rPh sb="2" eb="5">
      <t>ヒョウカテン</t>
    </rPh>
    <phoneticPr fontId="2"/>
  </si>
  <si>
    <r>
      <t>単価　(円/m</t>
    </r>
    <r>
      <rPr>
        <sz val="8"/>
        <rFont val="ＭＳ Ｐゴシック"/>
        <family val="3"/>
        <charset val="128"/>
        <scheme val="minor"/>
      </rPr>
      <t>3</t>
    </r>
    <r>
      <rPr>
        <sz val="11"/>
        <rFont val="ＭＳ Ｐゴシック"/>
        <family val="3"/>
        <charset val="128"/>
        <scheme val="minor"/>
      </rPr>
      <t>)</t>
    </r>
    <rPh sb="0" eb="2">
      <t>タンカ</t>
    </rPh>
    <rPh sb="4" eb="5">
      <t>エン</t>
    </rPh>
    <phoneticPr fontId="2"/>
  </si>
  <si>
    <r>
      <t>数量　(m</t>
    </r>
    <r>
      <rPr>
        <sz val="8"/>
        <rFont val="ＭＳ Ｐゴシック"/>
        <family val="3"/>
        <charset val="128"/>
        <scheme val="minor"/>
      </rPr>
      <t>3</t>
    </r>
    <r>
      <rPr>
        <sz val="11"/>
        <rFont val="ＭＳ Ｐゴシック"/>
        <family val="3"/>
        <charset val="128"/>
        <scheme val="minor"/>
      </rPr>
      <t>)</t>
    </r>
    <rPh sb="0" eb="2">
      <t>スウリョウ</t>
    </rPh>
    <phoneticPr fontId="2"/>
  </si>
  <si>
    <r>
      <t>※単価欄には購入希望税抜単価（円/m</t>
    </r>
    <r>
      <rPr>
        <sz val="8"/>
        <rFont val="ＭＳ Ｐゴシック"/>
        <family val="3"/>
        <charset val="128"/>
        <scheme val="minor"/>
      </rPr>
      <t>3</t>
    </r>
    <r>
      <rPr>
        <sz val="11"/>
        <rFont val="ＭＳ Ｐゴシック"/>
        <family val="3"/>
        <charset val="128"/>
        <scheme val="minor"/>
      </rPr>
      <t>）を記入します。</t>
    </r>
    <rPh sb="1" eb="3">
      <t>タンカ</t>
    </rPh>
    <rPh sb="3" eb="4">
      <t>ラン</t>
    </rPh>
    <rPh sb="6" eb="8">
      <t>コウニュウ</t>
    </rPh>
    <rPh sb="8" eb="10">
      <t>キボウ</t>
    </rPh>
    <rPh sb="10" eb="12">
      <t>ゼイヌ</t>
    </rPh>
    <rPh sb="12" eb="14">
      <t>タンカ</t>
    </rPh>
    <rPh sb="15" eb="16">
      <t>エン</t>
    </rPh>
    <rPh sb="21" eb="23">
      <t>キニュウ</t>
    </rPh>
    <phoneticPr fontId="2"/>
  </si>
  <si>
    <t>【樹種：アカマツ　　（一般材）】</t>
    <rPh sb="1" eb="3">
      <t>ジュシュ</t>
    </rPh>
    <rPh sb="11" eb="13">
      <t>イッパン</t>
    </rPh>
    <phoneticPr fontId="2"/>
  </si>
  <si>
    <t>【樹種：カラマツ　　（一般材）】</t>
    <rPh sb="1" eb="3">
      <t>ジュシュ</t>
    </rPh>
    <rPh sb="11" eb="13">
      <t>イッパン</t>
    </rPh>
    <phoneticPr fontId="2"/>
  </si>
  <si>
    <t>【樹種：その他針葉樹　　（一般材）】</t>
    <rPh sb="1" eb="3">
      <t>ジュシュ</t>
    </rPh>
    <rPh sb="6" eb="7">
      <t>タ</t>
    </rPh>
    <rPh sb="7" eb="10">
      <t>シンヨウジュ</t>
    </rPh>
    <rPh sb="13" eb="15">
      <t>イッパン</t>
    </rPh>
    <phoneticPr fontId="2"/>
  </si>
  <si>
    <t>【樹種：ブナ　　（一般材）】</t>
    <rPh sb="1" eb="3">
      <t>ジュシュ</t>
    </rPh>
    <rPh sb="9" eb="11">
      <t>イッパン</t>
    </rPh>
    <phoneticPr fontId="2"/>
  </si>
  <si>
    <t>【樹種：ミズナラ　　（一般材）】</t>
    <rPh sb="1" eb="3">
      <t>ジュシュ</t>
    </rPh>
    <rPh sb="11" eb="13">
      <t>イッパン</t>
    </rPh>
    <phoneticPr fontId="2"/>
  </si>
  <si>
    <t>【樹種：ホオノキ　　（一般材）】</t>
    <rPh sb="1" eb="3">
      <t>ジュシュ</t>
    </rPh>
    <rPh sb="11" eb="13">
      <t>イッパン</t>
    </rPh>
    <phoneticPr fontId="2"/>
  </si>
  <si>
    <t>【樹種：ウダイカンバ　　（一般材）】</t>
    <rPh sb="1" eb="3">
      <t>ジュシュ</t>
    </rPh>
    <rPh sb="13" eb="15">
      <t>イッパン</t>
    </rPh>
    <phoneticPr fontId="2"/>
  </si>
  <si>
    <t>【樹種：その他広葉樹　　（一般材）】</t>
    <rPh sb="1" eb="3">
      <t>ジュシュ</t>
    </rPh>
    <rPh sb="6" eb="7">
      <t>タ</t>
    </rPh>
    <rPh sb="7" eb="10">
      <t>コウヨウジュ</t>
    </rPh>
    <rPh sb="13" eb="15">
      <t>イッパン</t>
    </rPh>
    <phoneticPr fontId="2"/>
  </si>
  <si>
    <t>【樹種：スギ　・　秋田杉　　（合板材）】</t>
    <rPh sb="1" eb="3">
      <t>ジュシュ</t>
    </rPh>
    <rPh sb="9" eb="11">
      <t>アキタ</t>
    </rPh>
    <rPh sb="11" eb="12">
      <t>スギ</t>
    </rPh>
    <rPh sb="15" eb="17">
      <t>ゴウハン</t>
    </rPh>
    <rPh sb="17" eb="18">
      <t>ザイ</t>
    </rPh>
    <phoneticPr fontId="2"/>
  </si>
  <si>
    <t>【樹種：アカマツ　　（合板材）】</t>
    <rPh sb="1" eb="3">
      <t>ジュシュ</t>
    </rPh>
    <rPh sb="11" eb="13">
      <t>ゴウハン</t>
    </rPh>
    <rPh sb="13" eb="14">
      <t>ザイ</t>
    </rPh>
    <phoneticPr fontId="2"/>
  </si>
  <si>
    <t>【樹種：カラマツ　　（合板材）】</t>
    <rPh sb="1" eb="3">
      <t>ジュシュ</t>
    </rPh>
    <rPh sb="11" eb="13">
      <t>ゴウハン</t>
    </rPh>
    <rPh sb="13" eb="14">
      <t>ザイ</t>
    </rPh>
    <phoneticPr fontId="2"/>
  </si>
  <si>
    <t>【樹種：スギ　・　秋田杉　　（低質材）】</t>
    <rPh sb="1" eb="3">
      <t>ジュシュ</t>
    </rPh>
    <rPh sb="9" eb="11">
      <t>アキタ</t>
    </rPh>
    <rPh sb="11" eb="12">
      <t>スギ</t>
    </rPh>
    <rPh sb="15" eb="17">
      <t>テイシツ</t>
    </rPh>
    <rPh sb="17" eb="18">
      <t>ザイ</t>
    </rPh>
    <rPh sb="18" eb="19">
      <t>イタザイ</t>
    </rPh>
    <phoneticPr fontId="2"/>
  </si>
  <si>
    <t>【樹種：アカマツ　　（低質材）】</t>
    <rPh sb="1" eb="3">
      <t>ジュシュ</t>
    </rPh>
    <rPh sb="11" eb="13">
      <t>テイシツ</t>
    </rPh>
    <rPh sb="13" eb="14">
      <t>ザイ</t>
    </rPh>
    <rPh sb="14" eb="15">
      <t>イタザイ</t>
    </rPh>
    <phoneticPr fontId="2"/>
  </si>
  <si>
    <t>【樹種：カラマツ　　（低質材）】</t>
    <rPh sb="1" eb="3">
      <t>ジュシュ</t>
    </rPh>
    <rPh sb="11" eb="13">
      <t>テイシツ</t>
    </rPh>
    <rPh sb="13" eb="14">
      <t>ザイ</t>
    </rPh>
    <rPh sb="14" eb="15">
      <t>イタザイ</t>
    </rPh>
    <phoneticPr fontId="2"/>
  </si>
  <si>
    <t>【樹種：その他針葉樹　　（低質材）】</t>
    <rPh sb="1" eb="3">
      <t>ジュシュ</t>
    </rPh>
    <rPh sb="6" eb="7">
      <t>タ</t>
    </rPh>
    <rPh sb="7" eb="10">
      <t>シンヨウジュ</t>
    </rPh>
    <rPh sb="13" eb="15">
      <t>テイシツ</t>
    </rPh>
    <rPh sb="15" eb="16">
      <t>ザイ</t>
    </rPh>
    <rPh sb="16" eb="17">
      <t>イタザイ</t>
    </rPh>
    <phoneticPr fontId="2"/>
  </si>
  <si>
    <t>【樹種：広葉樹　　（低質材）】</t>
    <rPh sb="1" eb="3">
      <t>ジュシュ</t>
    </rPh>
    <rPh sb="4" eb="7">
      <t>コウヨウジュ</t>
    </rPh>
    <rPh sb="10" eb="12">
      <t>テイシツ</t>
    </rPh>
    <rPh sb="12" eb="13">
      <t>ザイ</t>
    </rPh>
    <rPh sb="13" eb="14">
      <t>イタザイ</t>
    </rPh>
    <phoneticPr fontId="2"/>
  </si>
  <si>
    <t>国有林材の安定供給システムに係る企画提案書　添付書類一覧</t>
    <rPh sb="0" eb="3">
      <t>コクユウリン</t>
    </rPh>
    <rPh sb="3" eb="4">
      <t>ザイ</t>
    </rPh>
    <rPh sb="5" eb="7">
      <t>アンテイ</t>
    </rPh>
    <rPh sb="7" eb="9">
      <t>キョウキュウ</t>
    </rPh>
    <rPh sb="14" eb="15">
      <t>カカ</t>
    </rPh>
    <rPh sb="16" eb="18">
      <t>キカク</t>
    </rPh>
    <rPh sb="18" eb="21">
      <t>テイアンショ</t>
    </rPh>
    <rPh sb="22" eb="24">
      <t>テンプ</t>
    </rPh>
    <rPh sb="24" eb="26">
      <t>ショルイ</t>
    </rPh>
    <rPh sb="26" eb="28">
      <t>イチラン</t>
    </rPh>
    <phoneticPr fontId="2"/>
  </si>
  <si>
    <t>国有林材の安定供給システムに係る企画提案書</t>
    <rPh sb="14" eb="15">
      <t>カカ</t>
    </rPh>
    <rPh sb="16" eb="18">
      <t>キカク</t>
    </rPh>
    <phoneticPr fontId="2"/>
  </si>
  <si>
    <t>山元土場</t>
  </si>
  <si>
    <t>4m以下</t>
    <rPh sb="2" eb="4">
      <t>イカ</t>
    </rPh>
    <phoneticPr fontId="2"/>
  </si>
  <si>
    <t>16cm下</t>
    <rPh sb="4" eb="5">
      <t>シモ</t>
    </rPh>
    <phoneticPr fontId="2"/>
  </si>
  <si>
    <t>（１）自動選別機等の活用及び検知費用に係るコスト削減に貢献するもの。</t>
    <rPh sb="3" eb="5">
      <t>ジドウ</t>
    </rPh>
    <rPh sb="5" eb="7">
      <t>センベツ</t>
    </rPh>
    <rPh sb="7" eb="8">
      <t>キ</t>
    </rPh>
    <rPh sb="8" eb="9">
      <t>トウ</t>
    </rPh>
    <rPh sb="10" eb="12">
      <t>カツヨウ</t>
    </rPh>
    <rPh sb="12" eb="13">
      <t>オヨ</t>
    </rPh>
    <rPh sb="14" eb="16">
      <t>ケンチ</t>
    </rPh>
    <rPh sb="16" eb="18">
      <t>ヒヨウ</t>
    </rPh>
    <rPh sb="19" eb="20">
      <t>カカ</t>
    </rPh>
    <rPh sb="24" eb="26">
      <t>サクゲン</t>
    </rPh>
    <rPh sb="27" eb="29">
      <t>コウケン</t>
    </rPh>
    <phoneticPr fontId="2"/>
  </si>
  <si>
    <t>　 ○　自動選別機等の使用及び検知費用について、「４　具体的な販路（予定）」に記入してください。</t>
    <rPh sb="11" eb="13">
      <t>シヨウ</t>
    </rPh>
    <rPh sb="13" eb="14">
      <t>オヨ</t>
    </rPh>
    <rPh sb="27" eb="30">
      <t>グタイテキ</t>
    </rPh>
    <rPh sb="31" eb="33">
      <t>ハンロ</t>
    </rPh>
    <rPh sb="34" eb="36">
      <t>ヨテイ</t>
    </rPh>
    <rPh sb="39" eb="41">
      <t>キニュウ</t>
    </rPh>
    <phoneticPr fontId="2"/>
  </si>
  <si>
    <t>自動選別機等の使用の有無</t>
    <rPh sb="0" eb="2">
      <t>ジドウ</t>
    </rPh>
    <rPh sb="2" eb="4">
      <t>センベツ</t>
    </rPh>
    <rPh sb="4" eb="5">
      <t>キ</t>
    </rPh>
    <rPh sb="5" eb="6">
      <t>トウ</t>
    </rPh>
    <rPh sb="7" eb="9">
      <t>シヨウ</t>
    </rPh>
    <rPh sb="10" eb="12">
      <t>ウム</t>
    </rPh>
    <phoneticPr fontId="2"/>
  </si>
  <si>
    <t>４　具体的な販路（予定）に記入して下さい。　　　　　　　　　　　　　　　　　　　　　　　　　【自動選別機等の使用】の欄に、自動選別機等を使用し、手検知を必要としない場合は「○」、手検知を必要とする場合は「×」を記載してください。なお、使用数及び全体数を記入するこにより使用率％を算出してください。</t>
    <rPh sb="2" eb="5">
      <t>グタイテキ</t>
    </rPh>
    <rPh sb="6" eb="8">
      <t>ハンロ</t>
    </rPh>
    <rPh sb="9" eb="11">
      <t>ヨテイ</t>
    </rPh>
    <rPh sb="13" eb="15">
      <t>キニュウ</t>
    </rPh>
    <rPh sb="17" eb="18">
      <t>クダ</t>
    </rPh>
    <rPh sb="47" eb="49">
      <t>ジドウ</t>
    </rPh>
    <rPh sb="49" eb="51">
      <t>センベツ</t>
    </rPh>
    <rPh sb="51" eb="52">
      <t>キ</t>
    </rPh>
    <rPh sb="52" eb="53">
      <t>トウ</t>
    </rPh>
    <rPh sb="54" eb="56">
      <t>シヨウ</t>
    </rPh>
    <rPh sb="58" eb="59">
      <t>ラン</t>
    </rPh>
    <rPh sb="61" eb="63">
      <t>ジドウ</t>
    </rPh>
    <rPh sb="63" eb="65">
      <t>センベツ</t>
    </rPh>
    <rPh sb="65" eb="66">
      <t>キ</t>
    </rPh>
    <rPh sb="66" eb="67">
      <t>トウ</t>
    </rPh>
    <rPh sb="68" eb="70">
      <t>シヨウ</t>
    </rPh>
    <rPh sb="72" eb="73">
      <t>テ</t>
    </rPh>
    <rPh sb="73" eb="75">
      <t>ケンチ</t>
    </rPh>
    <rPh sb="76" eb="78">
      <t>ヒツヨウ</t>
    </rPh>
    <rPh sb="82" eb="84">
      <t>バアイ</t>
    </rPh>
    <rPh sb="89" eb="90">
      <t>テ</t>
    </rPh>
    <rPh sb="90" eb="92">
      <t>ケンチ</t>
    </rPh>
    <rPh sb="93" eb="95">
      <t>ヒツヨウ</t>
    </rPh>
    <rPh sb="98" eb="100">
      <t>バアイ</t>
    </rPh>
    <rPh sb="105" eb="107">
      <t>キサイ</t>
    </rPh>
    <rPh sb="117" eb="120">
      <t>シヨウスウ</t>
    </rPh>
    <rPh sb="120" eb="121">
      <t>オヨ</t>
    </rPh>
    <rPh sb="122" eb="125">
      <t>ゼンタイスウ</t>
    </rPh>
    <rPh sb="126" eb="128">
      <t>キニュウ</t>
    </rPh>
    <rPh sb="134" eb="137">
      <t>シヨウリツ</t>
    </rPh>
    <rPh sb="139" eb="141">
      <t>サンシュツ</t>
    </rPh>
    <phoneticPr fontId="2"/>
  </si>
  <si>
    <t>自動選別機等の検知費用</t>
    <rPh sb="0" eb="2">
      <t>ジドウ</t>
    </rPh>
    <rPh sb="2" eb="4">
      <t>センベツ</t>
    </rPh>
    <rPh sb="4" eb="5">
      <t>キ</t>
    </rPh>
    <rPh sb="5" eb="6">
      <t>トウ</t>
    </rPh>
    <rPh sb="7" eb="9">
      <t>ケンチ</t>
    </rPh>
    <rPh sb="9" eb="11">
      <t>ヒヨウ</t>
    </rPh>
    <phoneticPr fontId="2"/>
  </si>
  <si>
    <t>４　具体的な販路（予定）に記入して下さい。　　　　　　　　　　　　　　　　　　　　　　　　　【自動選別機等の検知費用】の欄に、自動選別機等の検知費用 　　　　　　　　　　　　　　　　　　　　　　　単価／m3（税抜き）を記載してください。</t>
    <rPh sb="2" eb="5">
      <t>グタイテキ</t>
    </rPh>
    <rPh sb="6" eb="8">
      <t>ハンロ</t>
    </rPh>
    <rPh sb="9" eb="11">
      <t>ヨテイ</t>
    </rPh>
    <rPh sb="13" eb="15">
      <t>キニュウ</t>
    </rPh>
    <rPh sb="17" eb="18">
      <t>クダ</t>
    </rPh>
    <rPh sb="47" eb="49">
      <t>ジドウ</t>
    </rPh>
    <rPh sb="49" eb="51">
      <t>センベツ</t>
    </rPh>
    <rPh sb="51" eb="52">
      <t>キ</t>
    </rPh>
    <rPh sb="52" eb="53">
      <t>トウ</t>
    </rPh>
    <rPh sb="54" eb="56">
      <t>ケンチ</t>
    </rPh>
    <rPh sb="56" eb="58">
      <t>ヒヨウ</t>
    </rPh>
    <rPh sb="60" eb="61">
      <t>ラン</t>
    </rPh>
    <rPh sb="98" eb="100">
      <t>タンカ</t>
    </rPh>
    <rPh sb="104" eb="106">
      <t>ゼイヌ</t>
    </rPh>
    <rPh sb="109" eb="111">
      <t>キサイ</t>
    </rPh>
    <phoneticPr fontId="2"/>
  </si>
  <si>
    <t>　　※複数の取引協定者において自動選別機等を使用する場合は、全ての取引協定者で統一した</t>
    <rPh sb="3" eb="5">
      <t>フクスウ</t>
    </rPh>
    <rPh sb="6" eb="8">
      <t>トリヒキ</t>
    </rPh>
    <rPh sb="8" eb="10">
      <t>キョウテイ</t>
    </rPh>
    <rPh sb="10" eb="11">
      <t>シャ</t>
    </rPh>
    <rPh sb="15" eb="17">
      <t>ジドウ</t>
    </rPh>
    <rPh sb="17" eb="19">
      <t>センベツ</t>
    </rPh>
    <rPh sb="19" eb="20">
      <t>キ</t>
    </rPh>
    <rPh sb="20" eb="21">
      <t>トウ</t>
    </rPh>
    <rPh sb="22" eb="24">
      <t>シヨウ</t>
    </rPh>
    <rPh sb="26" eb="28">
      <t>バアイ</t>
    </rPh>
    <rPh sb="30" eb="31">
      <t>スベ</t>
    </rPh>
    <rPh sb="33" eb="35">
      <t>トリヒキ</t>
    </rPh>
    <rPh sb="35" eb="37">
      <t>キョウテイ</t>
    </rPh>
    <rPh sb="37" eb="38">
      <t>シャ</t>
    </rPh>
    <phoneticPr fontId="2"/>
  </si>
  <si>
    <t>　　検知費用の単価を提示してください。</t>
    <phoneticPr fontId="2"/>
  </si>
  <si>
    <t>　（２）山元土場からの原木輸送に係る取り組み。</t>
    <rPh sb="4" eb="6">
      <t>ヤマモト</t>
    </rPh>
    <rPh sb="6" eb="8">
      <t>ドバ</t>
    </rPh>
    <rPh sb="11" eb="13">
      <t>ゲンボク</t>
    </rPh>
    <rPh sb="13" eb="15">
      <t>ユソウ</t>
    </rPh>
    <rPh sb="16" eb="17">
      <t>カカ</t>
    </rPh>
    <rPh sb="18" eb="19">
      <t>ト</t>
    </rPh>
    <rPh sb="20" eb="21">
      <t>ク</t>
    </rPh>
    <phoneticPr fontId="2"/>
  </si>
  <si>
    <t>　○　山元土場からの材の搬出において該当する部分に○を記入してください。</t>
    <rPh sb="3" eb="5">
      <t>ヤマモト</t>
    </rPh>
    <rPh sb="5" eb="7">
      <t>ドバ</t>
    </rPh>
    <rPh sb="10" eb="11">
      <t>ザイ</t>
    </rPh>
    <rPh sb="12" eb="14">
      <t>ハンシュツ</t>
    </rPh>
    <rPh sb="18" eb="20">
      <t>ガイトウ</t>
    </rPh>
    <rPh sb="22" eb="24">
      <t>ブブン</t>
    </rPh>
    <rPh sb="27" eb="29">
      <t>キニュウ</t>
    </rPh>
    <phoneticPr fontId="2"/>
  </si>
  <si>
    <t>３日以内の搬出</t>
    <rPh sb="1" eb="2">
      <t>ヒ</t>
    </rPh>
    <rPh sb="2" eb="4">
      <t>イナイ</t>
    </rPh>
    <rPh sb="5" eb="7">
      <t>ハンシュツ</t>
    </rPh>
    <phoneticPr fontId="2"/>
  </si>
  <si>
    <t>５日以内の搬出</t>
    <rPh sb="1" eb="2">
      <t>ヒ</t>
    </rPh>
    <rPh sb="2" eb="4">
      <t>イナイ</t>
    </rPh>
    <rPh sb="5" eb="7">
      <t>ハンシュツ</t>
    </rPh>
    <phoneticPr fontId="2"/>
  </si>
  <si>
    <t>上記以外（７日以内の搬出が目安）</t>
    <rPh sb="0" eb="2">
      <t>ジョウキ</t>
    </rPh>
    <rPh sb="2" eb="4">
      <t>イガイ</t>
    </rPh>
    <rPh sb="6" eb="7">
      <t>ヒ</t>
    </rPh>
    <rPh sb="7" eb="9">
      <t>イナイ</t>
    </rPh>
    <rPh sb="10" eb="12">
      <t>ハンシュツ</t>
    </rPh>
    <rPh sb="13" eb="15">
      <t>メヤス</t>
    </rPh>
    <phoneticPr fontId="2"/>
  </si>
  <si>
    <t>（３）規格外の材が混入した場合の取り扱いに関する取り組み。</t>
    <rPh sb="3" eb="6">
      <t>キカクガイ</t>
    </rPh>
    <rPh sb="7" eb="8">
      <t>ザイ</t>
    </rPh>
    <rPh sb="9" eb="11">
      <t>コンニュウ</t>
    </rPh>
    <rPh sb="13" eb="15">
      <t>バアイ</t>
    </rPh>
    <rPh sb="16" eb="17">
      <t>ト</t>
    </rPh>
    <rPh sb="18" eb="19">
      <t>アツカ</t>
    </rPh>
    <rPh sb="21" eb="22">
      <t>カン</t>
    </rPh>
    <rPh sb="24" eb="25">
      <t>ト</t>
    </rPh>
    <rPh sb="26" eb="27">
      <t>ク</t>
    </rPh>
    <phoneticPr fontId="2"/>
  </si>
  <si>
    <t>　 ○　規格外の材が混入した場合の取り扱いについて、該当するものを記入してください。</t>
    <rPh sb="4" eb="7">
      <t>キカクガイ</t>
    </rPh>
    <rPh sb="8" eb="9">
      <t>ザイ</t>
    </rPh>
    <rPh sb="10" eb="12">
      <t>コンニュウ</t>
    </rPh>
    <rPh sb="14" eb="16">
      <t>バアイ</t>
    </rPh>
    <rPh sb="17" eb="18">
      <t>ト</t>
    </rPh>
    <rPh sb="19" eb="20">
      <t>アツカ</t>
    </rPh>
    <rPh sb="26" eb="28">
      <t>ガイトウ</t>
    </rPh>
    <rPh sb="33" eb="35">
      <t>キニュウ</t>
    </rPh>
    <phoneticPr fontId="2"/>
  </si>
  <si>
    <t>規格外の材が混入した場合、Ｃ材として全量受け入れる場合の用途を指定してください</t>
    <rPh sb="0" eb="3">
      <t>キカクガイ</t>
    </rPh>
    <rPh sb="4" eb="5">
      <t>ザイ</t>
    </rPh>
    <rPh sb="6" eb="8">
      <t>コンニュウ</t>
    </rPh>
    <rPh sb="10" eb="12">
      <t>バアイ</t>
    </rPh>
    <rPh sb="14" eb="15">
      <t>ザイ</t>
    </rPh>
    <rPh sb="18" eb="20">
      <t>ゼンリョウ</t>
    </rPh>
    <rPh sb="20" eb="21">
      <t>ウ</t>
    </rPh>
    <rPh sb="22" eb="23">
      <t>イ</t>
    </rPh>
    <rPh sb="25" eb="27">
      <t>バアイ</t>
    </rPh>
    <rPh sb="28" eb="30">
      <t>ヨウト</t>
    </rPh>
    <rPh sb="31" eb="33">
      <t>シテイ</t>
    </rPh>
    <phoneticPr fontId="2"/>
  </si>
  <si>
    <t>用途指定した買取希望税抜単価　　　　　　　　　　　　　　　　　　　　　　　　　　（円／m3）</t>
    <rPh sb="0" eb="2">
      <t>ヨウト</t>
    </rPh>
    <rPh sb="2" eb="4">
      <t>シテイ</t>
    </rPh>
    <rPh sb="6" eb="7">
      <t>カ</t>
    </rPh>
    <rPh sb="7" eb="8">
      <t>ト</t>
    </rPh>
    <rPh sb="8" eb="10">
      <t>キボウ</t>
    </rPh>
    <rPh sb="10" eb="12">
      <t>ゼイヌ</t>
    </rPh>
    <rPh sb="12" eb="14">
      <t>タンカ</t>
    </rPh>
    <rPh sb="41" eb="42">
      <t>エン</t>
    </rPh>
    <phoneticPr fontId="2"/>
  </si>
  <si>
    <t>※Ｃ材のみの申請者は該当しません。</t>
    <rPh sb="2" eb="3">
      <t>ザイ</t>
    </rPh>
    <rPh sb="6" eb="9">
      <t>シンセイシャ</t>
    </rPh>
    <rPh sb="10" eb="12">
      <t>ガイトウ</t>
    </rPh>
    <phoneticPr fontId="2"/>
  </si>
  <si>
    <t>※用途の指定は、「バイオマス発電用」又は「製紙用等」いずれかを指定してください。</t>
    <rPh sb="1" eb="3">
      <t>ヨウト</t>
    </rPh>
    <rPh sb="4" eb="6">
      <t>シテイ</t>
    </rPh>
    <rPh sb="14" eb="17">
      <t>ハツデンヨウ</t>
    </rPh>
    <rPh sb="18" eb="19">
      <t>マタ</t>
    </rPh>
    <rPh sb="21" eb="24">
      <t>セイシヨウ</t>
    </rPh>
    <rPh sb="24" eb="25">
      <t>トウ</t>
    </rPh>
    <rPh sb="31" eb="33">
      <t>シテイ</t>
    </rPh>
    <phoneticPr fontId="2"/>
  </si>
  <si>
    <t>※共同申請される場合も、用途を統一してください。</t>
    <rPh sb="1" eb="3">
      <t>キョウドウ</t>
    </rPh>
    <rPh sb="3" eb="5">
      <t>シンセイ</t>
    </rPh>
    <rPh sb="8" eb="10">
      <t>バアイ</t>
    </rPh>
    <rPh sb="12" eb="14">
      <t>ヨウト</t>
    </rPh>
    <rPh sb="15" eb="17">
      <t>トウイツ</t>
    </rPh>
    <phoneticPr fontId="2"/>
  </si>
  <si>
    <t>※バイオマス発電用には、熱利用等を含む。</t>
    <rPh sb="6" eb="9">
      <t>ハツデンヨウ</t>
    </rPh>
    <rPh sb="12" eb="15">
      <t>ネツリヨウ</t>
    </rPh>
    <rPh sb="15" eb="16">
      <t>トウ</t>
    </rPh>
    <rPh sb="17" eb="18">
      <t>フク</t>
    </rPh>
    <phoneticPr fontId="2"/>
  </si>
  <si>
    <t>13　自動選別機等の使用</t>
    <rPh sb="3" eb="8">
      <t>ジドウセンベツキ</t>
    </rPh>
    <rPh sb="8" eb="9">
      <t>トウ</t>
    </rPh>
    <rPh sb="10" eb="12">
      <t>シヨウ</t>
    </rPh>
    <phoneticPr fontId="2"/>
  </si>
  <si>
    <r>
      <t>取組評価点</t>
    </r>
    <r>
      <rPr>
        <u/>
        <sz val="11"/>
        <rFont val="ＭＳ Ｐゴシック"/>
        <family val="3"/>
        <charset val="128"/>
        <scheme val="minor"/>
      </rPr>
      <t>⑪</t>
    </r>
    <rPh sb="0" eb="2">
      <t>トリクミ</t>
    </rPh>
    <rPh sb="2" eb="4">
      <t>ヒョウカ</t>
    </rPh>
    <rPh sb="4" eb="5">
      <t>テン</t>
    </rPh>
    <phoneticPr fontId="2"/>
  </si>
  <si>
    <r>
      <rPr>
        <b/>
        <u/>
        <sz val="11"/>
        <rFont val="ＭＳ Ｐゴシック"/>
        <family val="3"/>
        <charset val="128"/>
        <scheme val="minor"/>
      </rPr>
      <t>15</t>
    </r>
    <r>
      <rPr>
        <b/>
        <sz val="11"/>
        <rFont val="ＭＳ Ｐゴシック"/>
        <family val="3"/>
        <charset val="128"/>
        <scheme val="minor"/>
      </rPr>
      <t>　防災活動、有害鳥獣捕獲活動、ボランティア活動等の実績</t>
    </r>
    <rPh sb="3" eb="5">
      <t>ボウサイ</t>
    </rPh>
    <rPh sb="5" eb="7">
      <t>カツドウ</t>
    </rPh>
    <rPh sb="8" eb="10">
      <t>ユウガイ</t>
    </rPh>
    <rPh sb="10" eb="12">
      <t>チョウジュウ</t>
    </rPh>
    <rPh sb="12" eb="14">
      <t>ホカク</t>
    </rPh>
    <rPh sb="14" eb="16">
      <t>カツドウ</t>
    </rPh>
    <rPh sb="23" eb="25">
      <t>カツドウ</t>
    </rPh>
    <rPh sb="25" eb="26">
      <t>トウ</t>
    </rPh>
    <rPh sb="27" eb="29">
      <t>ジッセキ</t>
    </rPh>
    <phoneticPr fontId="2"/>
  </si>
  <si>
    <r>
      <t>取組評価点</t>
    </r>
    <r>
      <rPr>
        <u/>
        <sz val="11"/>
        <rFont val="ＭＳ Ｐゴシック"/>
        <family val="3"/>
        <charset val="128"/>
        <scheme val="minor"/>
      </rPr>
      <t>⑫</t>
    </r>
    <rPh sb="0" eb="2">
      <t>トリクミ</t>
    </rPh>
    <rPh sb="2" eb="4">
      <t>ヒョウカ</t>
    </rPh>
    <rPh sb="4" eb="5">
      <t>テン</t>
    </rPh>
    <phoneticPr fontId="2"/>
  </si>
  <si>
    <t>申請数量</t>
    <rPh sb="0" eb="2">
      <t>シンセイ</t>
    </rPh>
    <rPh sb="2" eb="4">
      <t>スウリョウ</t>
    </rPh>
    <phoneticPr fontId="2"/>
  </si>
  <si>
    <t>【留意事項】
○　地域材の主たる用途欄には、柱材、横架材、土台、構造用合板、その他のうち、該当するものを記　　入してください。その他とした場合は備考欄にその内容を記入してください。
○　地域材とは、申請者の事業地周辺において一般的に流通している木材のことをいいます。</t>
    <rPh sb="1" eb="3">
      <t>リュウイ</t>
    </rPh>
    <rPh sb="3" eb="5">
      <t>ジコウ</t>
    </rPh>
    <rPh sb="93" eb="95">
      <t>チイキ</t>
    </rPh>
    <rPh sb="95" eb="96">
      <t>ザイ</t>
    </rPh>
    <rPh sb="99" eb="102">
      <t>シンセイシャ</t>
    </rPh>
    <rPh sb="103" eb="105">
      <t>ジギョウ</t>
    </rPh>
    <rPh sb="105" eb="106">
      <t>チ</t>
    </rPh>
    <rPh sb="106" eb="108">
      <t>シュウヘン</t>
    </rPh>
    <rPh sb="112" eb="115">
      <t>イッパンテキ</t>
    </rPh>
    <rPh sb="116" eb="118">
      <t>リュウツウ</t>
    </rPh>
    <rPh sb="122" eb="124">
      <t>モクザイ</t>
    </rPh>
    <phoneticPr fontId="2"/>
  </si>
  <si>
    <t>取組評価点①</t>
    <rPh sb="0" eb="2">
      <t>トリクミ</t>
    </rPh>
    <rPh sb="2" eb="4">
      <t>ヒョウカ</t>
    </rPh>
    <phoneticPr fontId="2"/>
  </si>
  <si>
    <r>
      <t>4　具体的な販路（予定）</t>
    </r>
    <r>
      <rPr>
        <sz val="11"/>
        <color theme="1"/>
        <rFont val="ＭＳ Ｐゴシック"/>
        <family val="3"/>
        <charset val="128"/>
        <scheme val="minor"/>
      </rPr>
      <t>※１</t>
    </r>
    <rPh sb="2" eb="5">
      <t>グタイテキ</t>
    </rPh>
    <rPh sb="6" eb="8">
      <t>ハンロ</t>
    </rPh>
    <rPh sb="9" eb="11">
      <t>ヨテイ</t>
    </rPh>
    <phoneticPr fontId="2"/>
  </si>
  <si>
    <r>
      <t>数量(m</t>
    </r>
    <r>
      <rPr>
        <sz val="8"/>
        <color theme="1"/>
        <rFont val="ＭＳ Ｐゴシック"/>
        <family val="3"/>
        <charset val="128"/>
        <scheme val="minor"/>
      </rPr>
      <t>3</t>
    </r>
    <r>
      <rPr>
        <sz val="11"/>
        <color theme="1"/>
        <rFont val="ＭＳ Ｐゴシック"/>
        <family val="3"/>
        <charset val="128"/>
        <scheme val="minor"/>
      </rPr>
      <t>)(製材品等)</t>
    </r>
    <rPh sb="0" eb="2">
      <t>スウリョウ</t>
    </rPh>
    <phoneticPr fontId="2"/>
  </si>
  <si>
    <t>共同申請、取引協定による販売先等の別</t>
    <rPh sb="5" eb="7">
      <t>トリヒキ</t>
    </rPh>
    <rPh sb="15" eb="16">
      <t>トウ</t>
    </rPh>
    <phoneticPr fontId="2"/>
  </si>
  <si>
    <t>単価／m3(税抜き)</t>
    <phoneticPr fontId="2"/>
  </si>
  <si>
    <t>円</t>
    <rPh sb="0" eb="1">
      <t>エン</t>
    </rPh>
    <phoneticPr fontId="2"/>
  </si>
  <si>
    <t>使用数</t>
    <rPh sb="0" eb="2">
      <t>シヨウ</t>
    </rPh>
    <rPh sb="2" eb="3">
      <t>カズ</t>
    </rPh>
    <phoneticPr fontId="2"/>
  </si>
  <si>
    <t>全体数</t>
    <rPh sb="0" eb="2">
      <t>ゼンタイ</t>
    </rPh>
    <rPh sb="2" eb="3">
      <t>スウ</t>
    </rPh>
    <phoneticPr fontId="2"/>
  </si>
  <si>
    <r>
      <t xml:space="preserve">
</t>
    </r>
    <r>
      <rPr>
        <sz val="11"/>
        <color theme="1"/>
        <rFont val="ＭＳ Ｐゴシック"/>
        <family val="2"/>
        <charset val="128"/>
        <scheme val="minor"/>
      </rPr>
      <t xml:space="preserve">
</t>
    </r>
    <r>
      <rPr>
        <sz val="11"/>
        <color theme="1"/>
        <rFont val="ＭＳ Ｐゴシック"/>
        <family val="2"/>
        <charset val="128"/>
        <scheme val="minor"/>
      </rPr>
      <t xml:space="preserve">
</t>
    </r>
    <phoneticPr fontId="2"/>
  </si>
  <si>
    <t>【留意事項】</t>
    <rPh sb="1" eb="3">
      <t>リュウイ</t>
    </rPh>
    <rPh sb="3" eb="5">
      <t>ジコウ</t>
    </rPh>
    <phoneticPr fontId="2"/>
  </si>
  <si>
    <t>※１　国有林材の安定供給システム申請書の内容と整合を図ってください。</t>
    <phoneticPr fontId="2"/>
  </si>
  <si>
    <t>　（複数の取引協定者において自動選別機等を使用する場合は、全ての取引協定者で統一した検知費用の単価を提示してください。）</t>
    <phoneticPr fontId="2"/>
  </si>
  <si>
    <t>規格：（径級/長級）</t>
    <rPh sb="0" eb="2">
      <t>キカク</t>
    </rPh>
    <rPh sb="4" eb="5">
      <t>ケイ</t>
    </rPh>
    <rPh sb="5" eb="6">
      <t>キュウ</t>
    </rPh>
    <rPh sb="7" eb="8">
      <t>チョウ</t>
    </rPh>
    <rPh sb="8" eb="9">
      <t>キュウ</t>
    </rPh>
    <phoneticPr fontId="2"/>
  </si>
  <si>
    <t>非住宅又は輸出の実績※４</t>
    <rPh sb="0" eb="3">
      <t>ヒジュウタク</t>
    </rPh>
    <rPh sb="3" eb="4">
      <t>マタ</t>
    </rPh>
    <rPh sb="5" eb="7">
      <t>ユシュツ</t>
    </rPh>
    <rPh sb="8" eb="10">
      <t>ジッセキ</t>
    </rPh>
    <phoneticPr fontId="2"/>
  </si>
  <si>
    <t>加工品等の販売先※３</t>
    <rPh sb="0" eb="2">
      <t>カコウ</t>
    </rPh>
    <rPh sb="2" eb="3">
      <t>ヒン</t>
    </rPh>
    <rPh sb="3" eb="4">
      <t>トウ</t>
    </rPh>
    <rPh sb="5" eb="8">
      <t>ハンバイサキ</t>
    </rPh>
    <phoneticPr fontId="2"/>
  </si>
  <si>
    <t>○</t>
    <phoneticPr fontId="2"/>
  </si>
  <si>
    <t>✕</t>
    <phoneticPr fontId="2"/>
  </si>
  <si>
    <t>自動選別機等の使用</t>
    <rPh sb="0" eb="5">
      <t>ジドウセンベツキ</t>
    </rPh>
    <rPh sb="5" eb="6">
      <t>トウ</t>
    </rPh>
    <rPh sb="7" eb="9">
      <t>シヨウ</t>
    </rPh>
    <phoneticPr fontId="2"/>
  </si>
  <si>
    <t>※２　共同申請の場合は、申請者全員を対象にこの表を作成してください。その際、販売先が多い場合は適宜販売先を追加してください。</t>
    <phoneticPr fontId="2"/>
  </si>
  <si>
    <t>※３　販売先が多数の場合は、販売先の業態ごと（例：製材工場、ハウスメーカー、バイオマス工場等）にまとめて記載いただいても構いません。</t>
    <phoneticPr fontId="2"/>
  </si>
  <si>
    <t>※４　非住宅用又は輸出用として製品を製造又は販売する場合はチェックを入れてください。</t>
    <phoneticPr fontId="2"/>
  </si>
  <si>
    <t>※５　自動選別機等を使用し、手検知を必要としない場合は「○」、手検知を必要とする場合は「×」を記載してください。</t>
    <rPh sb="3" eb="5">
      <t>ジドウ</t>
    </rPh>
    <rPh sb="5" eb="7">
      <t>センベツ</t>
    </rPh>
    <rPh sb="7" eb="8">
      <t>キ</t>
    </rPh>
    <rPh sb="8" eb="9">
      <t>トウ</t>
    </rPh>
    <rPh sb="10" eb="12">
      <t>シヨウ</t>
    </rPh>
    <rPh sb="14" eb="15">
      <t>テ</t>
    </rPh>
    <rPh sb="15" eb="17">
      <t>ケンチ</t>
    </rPh>
    <rPh sb="18" eb="20">
      <t>ヒツヨウ</t>
    </rPh>
    <rPh sb="24" eb="26">
      <t>バアイ</t>
    </rPh>
    <rPh sb="31" eb="32">
      <t>テ</t>
    </rPh>
    <rPh sb="32" eb="34">
      <t>ケンチ</t>
    </rPh>
    <rPh sb="35" eb="37">
      <t>ヒツヨウ</t>
    </rPh>
    <rPh sb="40" eb="42">
      <t>バアイ</t>
    </rPh>
    <rPh sb="47" eb="49">
      <t>キサイ</t>
    </rPh>
    <phoneticPr fontId="2"/>
  </si>
  <si>
    <t>自動選別機等の使用※５</t>
    <rPh sb="0" eb="2">
      <t>ジドウ</t>
    </rPh>
    <rPh sb="2" eb="4">
      <t>センベツ</t>
    </rPh>
    <rPh sb="4" eb="5">
      <t>キ</t>
    </rPh>
    <rPh sb="5" eb="6">
      <t>トウ</t>
    </rPh>
    <rPh sb="7" eb="9">
      <t>シヨウ</t>
    </rPh>
    <phoneticPr fontId="2"/>
  </si>
  <si>
    <t>※６　自動選別機等を使用する場合は、自動選別機等の検知費用単価／m3（税抜き）の欄に係る検知費用（単価／m3）を記載してください。</t>
    <rPh sb="3" eb="5">
      <t>ジドウ</t>
    </rPh>
    <rPh sb="5" eb="7">
      <t>センベツ</t>
    </rPh>
    <rPh sb="7" eb="8">
      <t>キ</t>
    </rPh>
    <rPh sb="8" eb="9">
      <t>トウ</t>
    </rPh>
    <rPh sb="10" eb="12">
      <t>シヨウ</t>
    </rPh>
    <rPh sb="14" eb="16">
      <t>バアイ</t>
    </rPh>
    <rPh sb="18" eb="20">
      <t>ジドウ</t>
    </rPh>
    <rPh sb="20" eb="22">
      <t>センベツ</t>
    </rPh>
    <rPh sb="22" eb="23">
      <t>キ</t>
    </rPh>
    <rPh sb="23" eb="24">
      <t>トウ</t>
    </rPh>
    <rPh sb="25" eb="27">
      <t>ケンチ</t>
    </rPh>
    <rPh sb="27" eb="29">
      <t>ヒヨウ</t>
    </rPh>
    <rPh sb="29" eb="31">
      <t>タンカ</t>
    </rPh>
    <rPh sb="35" eb="37">
      <t>ゼイヌ</t>
    </rPh>
    <rPh sb="40" eb="41">
      <t>ラン</t>
    </rPh>
    <rPh sb="42" eb="43">
      <t>カカ</t>
    </rPh>
    <rPh sb="44" eb="46">
      <t>ケンチ</t>
    </rPh>
    <rPh sb="46" eb="48">
      <t>ヒヨウ</t>
    </rPh>
    <rPh sb="49" eb="51">
      <t>タンカ</t>
    </rPh>
    <rPh sb="56" eb="58">
      <t>キサイ</t>
    </rPh>
    <phoneticPr fontId="2"/>
  </si>
  <si>
    <t>自動選別機等の検知費用※６</t>
    <rPh sb="0" eb="2">
      <t>ジドウ</t>
    </rPh>
    <rPh sb="2" eb="4">
      <t>センベツ</t>
    </rPh>
    <rPh sb="4" eb="5">
      <t>キ</t>
    </rPh>
    <rPh sb="5" eb="6">
      <t>トウ</t>
    </rPh>
    <rPh sb="7" eb="9">
      <t>ケンチ</t>
    </rPh>
    <rPh sb="9" eb="11">
      <t>ヒヨウ</t>
    </rPh>
    <phoneticPr fontId="2"/>
  </si>
  <si>
    <t>申請者Ａ※２</t>
    <rPh sb="0" eb="3">
      <t>シンセイシャ</t>
    </rPh>
    <phoneticPr fontId="2"/>
  </si>
  <si>
    <t>申請者Ｂ※２</t>
    <rPh sb="0" eb="3">
      <t>シンセイシャ</t>
    </rPh>
    <phoneticPr fontId="2"/>
  </si>
  <si>
    <t>使用率（％）※７</t>
    <rPh sb="0" eb="2">
      <t>シヨウ</t>
    </rPh>
    <rPh sb="2" eb="3">
      <t>リツ</t>
    </rPh>
    <phoneticPr fontId="2"/>
  </si>
  <si>
    <t>※７　自動選別機等の使用数、全体数を入力することで使用率（％）を算出してください。</t>
    <rPh sb="3" eb="5">
      <t>ジドウ</t>
    </rPh>
    <rPh sb="5" eb="7">
      <t>センベツ</t>
    </rPh>
    <rPh sb="7" eb="8">
      <t>キ</t>
    </rPh>
    <rPh sb="8" eb="9">
      <t>トウ</t>
    </rPh>
    <rPh sb="10" eb="12">
      <t>シヨウ</t>
    </rPh>
    <rPh sb="12" eb="13">
      <t>スウ</t>
    </rPh>
    <rPh sb="14" eb="17">
      <t>ゼンタイスウ</t>
    </rPh>
    <rPh sb="18" eb="20">
      <t>ニュウリョク</t>
    </rPh>
    <rPh sb="25" eb="28">
      <t>シヨウリツ</t>
    </rPh>
    <rPh sb="32" eb="34">
      <t>サンシュツ</t>
    </rPh>
    <phoneticPr fontId="2"/>
  </si>
  <si>
    <t>【自動選別機使用物件申請時】</t>
    <rPh sb="1" eb="6">
      <t>ジドウセンベツキ</t>
    </rPh>
    <rPh sb="6" eb="8">
      <t>シヨウ</t>
    </rPh>
    <rPh sb="8" eb="10">
      <t>ブッケン</t>
    </rPh>
    <rPh sb="10" eb="12">
      <t>シンセイ</t>
    </rPh>
    <rPh sb="12" eb="13">
      <t>ジ</t>
    </rPh>
    <phoneticPr fontId="2"/>
  </si>
  <si>
    <t>※注）　自動選別機使用物件に申請する場合は、「13 国有林分収造林契約実績」　「14 インターンシッ
　　　  プ、実習生の受け入れ実績」　「15 防災活動、有害鳥獣捕獲活動、ボランティア活動等に実績」
　　　　は不要とする。</t>
    <rPh sb="1" eb="2">
      <t>チュウ</t>
    </rPh>
    <rPh sb="4" eb="6">
      <t>ジドウ</t>
    </rPh>
    <rPh sb="6" eb="8">
      <t>センベツ</t>
    </rPh>
    <rPh sb="8" eb="9">
      <t>キ</t>
    </rPh>
    <rPh sb="9" eb="11">
      <t>シヨウ</t>
    </rPh>
    <rPh sb="11" eb="13">
      <t>ブッケン</t>
    </rPh>
    <rPh sb="14" eb="16">
      <t>シンセイ</t>
    </rPh>
    <rPh sb="18" eb="20">
      <t>バアイ</t>
    </rPh>
    <rPh sb="26" eb="29">
      <t>コクユウリン</t>
    </rPh>
    <rPh sb="29" eb="33">
      <t>ブンシュウゾウリン</t>
    </rPh>
    <rPh sb="33" eb="35">
      <t>ケイヤク</t>
    </rPh>
    <rPh sb="35" eb="37">
      <t>ジッセキ</t>
    </rPh>
    <rPh sb="58" eb="61">
      <t>ジッシュウセイ</t>
    </rPh>
    <rPh sb="62" eb="63">
      <t>ウ</t>
    </rPh>
    <rPh sb="64" eb="65">
      <t>イ</t>
    </rPh>
    <rPh sb="66" eb="68">
      <t>ジッセキ</t>
    </rPh>
    <rPh sb="74" eb="78">
      <t>ボウサイカツドウ</t>
    </rPh>
    <rPh sb="79" eb="81">
      <t>ユウガイ</t>
    </rPh>
    <rPh sb="81" eb="83">
      <t>チョウジュウ</t>
    </rPh>
    <rPh sb="83" eb="87">
      <t>ホカクカツドウ</t>
    </rPh>
    <rPh sb="94" eb="96">
      <t>カツドウ</t>
    </rPh>
    <rPh sb="96" eb="97">
      <t>トウ</t>
    </rPh>
    <rPh sb="98" eb="100">
      <t>ジッセキ</t>
    </rPh>
    <phoneticPr fontId="2"/>
  </si>
  <si>
    <r>
      <t>【留意事項】
○　申請時における取組状況について、新規性に関する事項の有無にかかわらず記入してください。
○　複数の事業者が共同で申請する場合は該当する事業者すべてについて記入してください。
○　</t>
    </r>
    <r>
      <rPr>
        <sz val="11"/>
        <color theme="1"/>
        <rFont val="ＭＳ Ｐゴシック"/>
        <family val="3"/>
        <charset val="128"/>
        <scheme val="minor"/>
      </rPr>
      <t>高性能林業機械の導入は、立木のシステム販売においてのみ評価の対象となります。
○　※1及び※2で「その他」を選択した場合は備考欄にその内容を記入してください。
○　都道府県や市町村等地方公共団体の策定した計画等に申請者の施設の新設、拡充、導入等が位置     
  づけられている場合はその計画等の名称を記入してください(※3)。
○　需要拡大に係る国策との整合に関する事項に該当する取組を行っている場合は、いつからどのような
  取組を行っているのか、今後どのような取組を行う予定なのか具体的に記入してください。</t>
    </r>
    <rPh sb="9" eb="12">
      <t>シンセイジ</t>
    </rPh>
    <rPh sb="16" eb="18">
      <t>トリクミ</t>
    </rPh>
    <rPh sb="18" eb="20">
      <t>ジョウキョウ</t>
    </rPh>
    <rPh sb="29" eb="30">
      <t>カン</t>
    </rPh>
    <rPh sb="32" eb="34">
      <t>ジコウ</t>
    </rPh>
    <rPh sb="43" eb="45">
      <t>キニュウ</t>
    </rPh>
    <rPh sb="141" eb="142">
      <t>オヨ</t>
    </rPh>
    <rPh sb="149" eb="150">
      <t>タ</t>
    </rPh>
    <rPh sb="152" eb="154">
      <t>センタク</t>
    </rPh>
    <rPh sb="156" eb="158">
      <t>バアイ</t>
    </rPh>
    <rPh sb="159" eb="161">
      <t>ビコウ</t>
    </rPh>
    <rPh sb="161" eb="162">
      <t>ラン</t>
    </rPh>
    <rPh sb="165" eb="167">
      <t>ナイヨウ</t>
    </rPh>
    <rPh sb="168" eb="170">
      <t>キニュウ</t>
    </rPh>
    <rPh sb="180" eb="184">
      <t>トドウフケン</t>
    </rPh>
    <rPh sb="185" eb="188">
      <t>シチョウソン</t>
    </rPh>
    <rPh sb="188" eb="189">
      <t>トウ</t>
    </rPh>
    <rPh sb="189" eb="191">
      <t>チホウ</t>
    </rPh>
    <rPh sb="191" eb="193">
      <t>コウキョウ</t>
    </rPh>
    <rPh sb="193" eb="195">
      <t>ダンタイ</t>
    </rPh>
    <rPh sb="196" eb="198">
      <t>サクテイ</t>
    </rPh>
    <rPh sb="200" eb="202">
      <t>ケイカク</t>
    </rPh>
    <rPh sb="202" eb="203">
      <t>トウ</t>
    </rPh>
    <rPh sb="204" eb="207">
      <t>シンセイシャ</t>
    </rPh>
    <rPh sb="208" eb="210">
      <t>シセツ</t>
    </rPh>
    <rPh sb="211" eb="213">
      <t>シンセツ</t>
    </rPh>
    <rPh sb="214" eb="216">
      <t>カクジュウ</t>
    </rPh>
    <rPh sb="217" eb="219">
      <t>ドウニュウ</t>
    </rPh>
    <rPh sb="219" eb="220">
      <t>トウ</t>
    </rPh>
    <rPh sb="221" eb="223">
      <t>イチ</t>
    </rPh>
    <rPh sb="238" eb="240">
      <t>バアイ</t>
    </rPh>
    <rPh sb="243" eb="245">
      <t>ケイカク</t>
    </rPh>
    <rPh sb="245" eb="246">
      <t>トウ</t>
    </rPh>
    <rPh sb="247" eb="249">
      <t>メイショウ</t>
    </rPh>
    <rPh sb="250" eb="252">
      <t>キニュウ</t>
    </rPh>
    <rPh sb="325" eb="327">
      <t>コンゴ</t>
    </rPh>
    <rPh sb="333" eb="335">
      <t>トリクミ</t>
    </rPh>
    <rPh sb="336" eb="337">
      <t>オコナ</t>
    </rPh>
    <rPh sb="338" eb="340">
      <t>ヨテイ</t>
    </rPh>
    <phoneticPr fontId="2"/>
  </si>
  <si>
    <t>（別添）</t>
    <rPh sb="1" eb="3">
      <t>ベッテン</t>
    </rPh>
    <phoneticPr fontId="2"/>
  </si>
  <si>
    <t>国有林材の安定供給システムに係る企画提案書の提出に当たり、次の書類を添付いたします。</t>
    <rPh sb="16" eb="18">
      <t>キカク</t>
    </rPh>
    <rPh sb="18" eb="21">
      <t>テイアンショ</t>
    </rPh>
    <rPh sb="22" eb="24">
      <t>テイシュツ</t>
    </rPh>
    <rPh sb="25" eb="26">
      <t>ア</t>
    </rPh>
    <rPh sb="29" eb="30">
      <t>ツギ</t>
    </rPh>
    <rPh sb="31" eb="33">
      <t>ショルイ</t>
    </rPh>
    <rPh sb="34" eb="36">
      <t>テンプ</t>
    </rPh>
    <phoneticPr fontId="2"/>
  </si>
  <si>
    <t>※製品のシステム販売の場合</t>
    <rPh sb="1" eb="3">
      <t>セイヒン</t>
    </rPh>
    <rPh sb="8" eb="10">
      <t>ハンバイ</t>
    </rPh>
    <rPh sb="11" eb="13">
      <t>バアイ</t>
    </rPh>
    <phoneticPr fontId="2"/>
  </si>
  <si>
    <t>※　添付する書類欄に○を記入してください。提出は任意です。</t>
    <rPh sb="2" eb="4">
      <t>テンプ</t>
    </rPh>
    <rPh sb="6" eb="8">
      <t>ショルイ</t>
    </rPh>
    <rPh sb="8" eb="9">
      <t>ラン</t>
    </rPh>
    <rPh sb="12" eb="14">
      <t>キニュウ</t>
    </rPh>
    <rPh sb="21" eb="23">
      <t>テイシュツ</t>
    </rPh>
    <rPh sb="24" eb="26">
      <t>ニンイ</t>
    </rPh>
    <phoneticPr fontId="2"/>
  </si>
  <si>
    <t>※　添付書類は協定予定者を選定する際の審査に使用します。審査以外に使用することはありません。</t>
    <phoneticPr fontId="2"/>
  </si>
  <si>
    <t>2.20m以下</t>
    <rPh sb="5" eb="7">
      <t>イカ</t>
    </rPh>
    <phoneticPr fontId="2"/>
  </si>
  <si>
    <t>令和８年度</t>
    <rPh sb="0" eb="2">
      <t>レイワ</t>
    </rPh>
    <rPh sb="3" eb="5">
      <t>ネンド</t>
    </rPh>
    <phoneticPr fontId="2"/>
  </si>
  <si>
    <t>秋田署</t>
    <rPh sb="0" eb="2">
      <t>アキタ</t>
    </rPh>
    <rPh sb="2" eb="3">
      <t>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</si>
</sst>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0_ "/>
    <numFmt numFmtId="178" formatCode="0.0%"/>
  </numFmts>
  <fonts count="34"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11"/>
      <color theme="1"/>
      <name val="ＭＳ Ｐゴシック"/>
      <family val="3"/>
      <charset val="128"/>
      <scheme val="minor"/>
    </font>
    <font>
      <sz val="14"/>
      <color theme="1"/>
      <name val="ＭＳ Ｐゴシック"/>
      <family val="2"/>
      <charset val="128"/>
      <scheme val="minor"/>
    </font>
    <font>
      <sz val="11"/>
      <color theme="1"/>
      <name val="ＭＳ Ｐゴシック"/>
      <family val="3"/>
      <charset val="128"/>
      <scheme val="minor"/>
    </font>
    <font>
      <sz val="12"/>
      <color theme="1"/>
      <name val="ＭＳ Ｐゴシック"/>
      <family val="3"/>
      <charset val="128"/>
      <scheme val="minor"/>
    </font>
    <font>
      <sz val="11"/>
      <name val="ＭＳ Ｐゴシック"/>
      <family val="2"/>
      <charset val="128"/>
      <scheme val="minor"/>
    </font>
    <font>
      <b/>
      <sz val="12"/>
      <color theme="1"/>
      <name val="ＭＳ Ｐゴシック"/>
      <family val="3"/>
      <charset val="128"/>
      <scheme val="minor"/>
    </font>
    <font>
      <sz val="8"/>
      <color theme="1"/>
      <name val="ＭＳ Ｐゴシック"/>
      <family val="3"/>
      <charset val="128"/>
      <scheme val="minor"/>
    </font>
    <font>
      <sz val="11"/>
      <name val="ＭＳ Ｐゴシック"/>
      <family val="3"/>
      <charset val="128"/>
      <scheme val="minor"/>
    </font>
    <font>
      <b/>
      <sz val="11"/>
      <color rgb="FFFF0000"/>
      <name val="ＭＳ Ｐゴシック"/>
      <family val="3"/>
      <charset val="128"/>
      <scheme val="minor"/>
    </font>
    <font>
      <sz val="11"/>
      <color rgb="FFFF0000"/>
      <name val="ＭＳ Ｐゴシック"/>
      <family val="3"/>
      <charset val="128"/>
      <scheme val="minor"/>
    </font>
    <font>
      <sz val="11"/>
      <color rgb="FFFF0000"/>
      <name val="ＭＳ Ｐゴシック"/>
      <family val="2"/>
      <charset val="128"/>
      <scheme val="minor"/>
    </font>
    <font>
      <u/>
      <sz val="11"/>
      <color rgb="FFFF0000"/>
      <name val="ＭＳ Ｐゴシック"/>
      <family val="3"/>
      <charset val="128"/>
      <scheme val="minor"/>
    </font>
    <font>
      <sz val="8"/>
      <color rgb="FFFF0000"/>
      <name val="ＭＳ Ｐゴシック"/>
      <family val="3"/>
      <charset val="128"/>
      <scheme val="minor"/>
    </font>
    <font>
      <sz val="6"/>
      <name val="ＭＳ Ｐゴシック"/>
      <family val="3"/>
      <charset val="128"/>
    </font>
    <font>
      <sz val="11"/>
      <name val="ＭＳ Ｐゴシック"/>
      <family val="3"/>
      <charset val="128"/>
    </font>
    <font>
      <sz val="8"/>
      <color indexed="8"/>
      <name val="ＭＳ Ｐゴシック"/>
      <family val="3"/>
      <charset val="128"/>
    </font>
    <font>
      <sz val="10"/>
      <color theme="1"/>
      <name val="ＭＳ Ｐゴシック"/>
      <family val="3"/>
      <charset val="128"/>
      <scheme val="minor"/>
    </font>
    <font>
      <sz val="14"/>
      <color theme="1"/>
      <name val="ＭＳ Ｐゴシック"/>
      <family val="3"/>
      <charset val="128"/>
      <scheme val="minor"/>
    </font>
    <font>
      <u/>
      <sz val="11"/>
      <name val="ＭＳ Ｐゴシック"/>
      <family val="3"/>
      <charset val="128"/>
      <scheme val="minor"/>
    </font>
    <font>
      <b/>
      <sz val="11"/>
      <name val="ＭＳ Ｐゴシック"/>
      <family val="3"/>
      <charset val="128"/>
      <scheme val="minor"/>
    </font>
    <font>
      <i/>
      <sz val="11"/>
      <name val="ＭＳ Ｐゴシック"/>
      <family val="3"/>
      <charset val="128"/>
      <scheme val="minor"/>
    </font>
    <font>
      <b/>
      <u/>
      <sz val="11"/>
      <name val="ＭＳ Ｐゴシック"/>
      <family val="3"/>
      <charset val="128"/>
      <scheme val="minor"/>
    </font>
    <font>
      <b/>
      <sz val="11"/>
      <color indexed="10"/>
      <name val="ＭＳ Ｐゴシック"/>
      <family val="3"/>
      <charset val="128"/>
      <scheme val="minor"/>
    </font>
    <font>
      <sz val="8"/>
      <name val="ＭＳ Ｐゴシック"/>
      <family val="3"/>
      <charset val="128"/>
      <scheme val="minor"/>
    </font>
    <font>
      <sz val="8"/>
      <color rgb="FFFF0000"/>
      <name val="ＭＳ Ｐゴシック"/>
      <family val="2"/>
      <charset val="128"/>
      <scheme val="minor"/>
    </font>
    <font>
      <b/>
      <sz val="11"/>
      <color rgb="FF0000FF"/>
      <name val="ＭＳ Ｐゴシック"/>
      <family val="3"/>
      <charset val="128"/>
      <scheme val="minor"/>
    </font>
    <font>
      <sz val="11"/>
      <color rgb="FF0000FF"/>
      <name val="ＭＳ Ｐゴシック"/>
      <family val="3"/>
      <charset val="128"/>
      <scheme val="minor"/>
    </font>
    <font>
      <i/>
      <sz val="11"/>
      <color rgb="FF0000FF"/>
      <name val="ＭＳ Ｐゴシック"/>
      <family val="3"/>
      <charset val="128"/>
      <scheme val="minor"/>
    </font>
    <font>
      <sz val="9"/>
      <color rgb="FF000000"/>
      <name val="Meiryo UI"/>
      <family val="3"/>
      <charset val="128"/>
    </font>
    <font>
      <sz val="9"/>
      <color theme="1"/>
      <name val="ＭＳ Ｐゴシック"/>
      <family val="3"/>
      <charset val="128"/>
      <scheme val="minor"/>
    </font>
    <font>
      <b/>
      <sz val="14"/>
      <color rgb="FF0000FF"/>
      <name val="ＭＳ Ｐゴシック"/>
      <family val="3"/>
      <charset val="128"/>
      <scheme val="minor"/>
    </font>
  </fonts>
  <fills count="5">
    <fill>
      <patternFill patternType="none"/>
    </fill>
    <fill>
      <patternFill patternType="gray125"/>
    </fill>
    <fill>
      <patternFill patternType="solid">
        <fgColor rgb="FFFFFFCC"/>
        <bgColor indexed="64"/>
      </patternFill>
    </fill>
    <fill>
      <patternFill patternType="solid">
        <fgColor theme="0"/>
        <bgColor indexed="64"/>
      </patternFill>
    </fill>
    <fill>
      <patternFill patternType="solid">
        <fgColor rgb="FFFFFF99"/>
        <bgColor indexed="64"/>
      </patternFill>
    </fill>
  </fills>
  <borders count="7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bottom/>
      <diagonal/>
    </border>
    <border>
      <left style="medium">
        <color indexed="64"/>
      </left>
      <right/>
      <top style="thin">
        <color indexed="64"/>
      </top>
      <bottom style="medium">
        <color indexed="64"/>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thin">
        <color indexed="64"/>
      </right>
      <top style="medium">
        <color indexed="64"/>
      </top>
      <bottom style="medium">
        <color indexed="64"/>
      </bottom>
      <diagonal style="thin">
        <color indexed="64"/>
      </diagonal>
    </border>
    <border diagonalUp="1">
      <left style="medium">
        <color indexed="64"/>
      </left>
      <right style="thin">
        <color indexed="64"/>
      </right>
      <top style="medium">
        <color indexed="64"/>
      </top>
      <bottom style="medium">
        <color indexed="64"/>
      </bottom>
      <diagonal style="thin">
        <color indexed="64"/>
      </diagonal>
    </border>
    <border diagonalUp="1">
      <left style="thin">
        <color indexed="64"/>
      </left>
      <right style="thin">
        <color indexed="64"/>
      </right>
      <top/>
      <bottom style="thin">
        <color indexed="64"/>
      </bottom>
      <diagonal style="thin">
        <color indexed="64"/>
      </diagonal>
    </border>
    <border>
      <left style="medium">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dashed">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style="dashed">
        <color indexed="64"/>
      </left>
      <right/>
      <top/>
      <bottom/>
      <diagonal/>
    </border>
    <border>
      <left/>
      <right style="dashed">
        <color indexed="64"/>
      </right>
      <top/>
      <bottom/>
      <diagonal/>
    </border>
    <border>
      <left style="dash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dashed">
        <color indexed="64"/>
      </right>
      <top style="thin">
        <color indexed="64"/>
      </top>
      <bottom style="dash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diagonalUp="1">
      <left style="thin">
        <color indexed="64"/>
      </left>
      <right style="medium">
        <color indexed="64"/>
      </right>
      <top style="medium">
        <color indexed="64"/>
      </top>
      <bottom style="medium">
        <color indexed="64"/>
      </bottom>
      <diagonal style="thin">
        <color indexed="64"/>
      </diagonal>
    </border>
    <border>
      <left style="thin">
        <color indexed="64"/>
      </left>
      <right style="thin">
        <color indexed="64"/>
      </right>
      <top style="medium">
        <color indexed="64"/>
      </top>
      <bottom style="thin">
        <color indexed="64"/>
      </bottom>
      <diagonal/>
    </border>
    <border diagonalUp="1">
      <left style="thin">
        <color indexed="64"/>
      </left>
      <right style="thin">
        <color indexed="64"/>
      </right>
      <top style="medium">
        <color indexed="64"/>
      </top>
      <bottom style="thin">
        <color indexed="64"/>
      </bottom>
      <diagonal style="thin">
        <color indexed="64"/>
      </diagonal>
    </border>
    <border>
      <left/>
      <right style="thin">
        <color indexed="64"/>
      </right>
      <top style="medium">
        <color indexed="64"/>
      </top>
      <bottom style="medium">
        <color indexed="64"/>
      </bottom>
      <diagonal/>
    </border>
    <border diagonalUp="1">
      <left/>
      <right style="thin">
        <color indexed="64"/>
      </right>
      <top style="medium">
        <color indexed="64"/>
      </top>
      <bottom style="medium">
        <color indexed="64"/>
      </bottom>
      <diagonal style="thin">
        <color indexed="64"/>
      </diagonal>
    </border>
    <border>
      <left/>
      <right/>
      <top style="thin">
        <color indexed="64"/>
      </top>
      <bottom/>
      <diagonal/>
    </border>
    <border>
      <left style="thin">
        <color indexed="64"/>
      </left>
      <right style="thin">
        <color indexed="64"/>
      </right>
      <top style="hair">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double">
        <color auto="1"/>
      </left>
      <right style="double">
        <color auto="1"/>
      </right>
      <top/>
      <bottom style="double">
        <color auto="1"/>
      </bottom>
      <diagonal/>
    </border>
    <border>
      <left style="double">
        <color auto="1"/>
      </left>
      <right style="double">
        <color auto="1"/>
      </right>
      <top style="double">
        <color auto="1"/>
      </top>
      <bottom style="double">
        <color auto="1"/>
      </bottom>
      <diagonal/>
    </border>
    <border>
      <left style="medium">
        <color indexed="64"/>
      </left>
      <right/>
      <top/>
      <bottom style="thin">
        <color indexed="64"/>
      </bottom>
      <diagonal/>
    </border>
    <border>
      <left/>
      <right style="medium">
        <color indexed="64"/>
      </right>
      <top/>
      <bottom style="thin">
        <color indexed="64"/>
      </bottom>
      <diagonal/>
    </border>
    <border diagonalUp="1">
      <left style="thin">
        <color indexed="64"/>
      </left>
      <right/>
      <top/>
      <bottom style="thin">
        <color indexed="64"/>
      </bottom>
      <diagonal style="thin">
        <color indexed="64"/>
      </diagonal>
    </border>
  </borders>
  <cellStyleXfs count="5">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cellStyleXfs>
  <cellXfs count="455">
    <xf numFmtId="0" fontId="0" fillId="0" borderId="0" xfId="0">
      <alignment vertical="center"/>
    </xf>
    <xf numFmtId="0" fontId="0" fillId="0" borderId="1" xfId="0" applyBorder="1">
      <alignment vertical="center"/>
    </xf>
    <xf numFmtId="0" fontId="0" fillId="0" borderId="1" xfId="0" applyBorder="1" applyAlignment="1">
      <alignment vertical="center" wrapText="1"/>
    </xf>
    <xf numFmtId="38" fontId="0" fillId="0" borderId="1" xfId="1" applyFont="1" applyBorder="1">
      <alignment vertical="center"/>
    </xf>
    <xf numFmtId="0" fontId="0" fillId="0" borderId="1" xfId="0" applyBorder="1" applyAlignment="1">
      <alignment horizontal="center" vertical="center"/>
    </xf>
    <xf numFmtId="38" fontId="0" fillId="0" borderId="1" xfId="1" applyFont="1" applyBorder="1" applyAlignment="1">
      <alignment vertical="center"/>
    </xf>
    <xf numFmtId="0" fontId="0" fillId="0" borderId="0" xfId="0" applyAlignment="1">
      <alignment horizontal="right" vertical="center"/>
    </xf>
    <xf numFmtId="9" fontId="0" fillId="0" borderId="1" xfId="2" applyFont="1" applyBorder="1">
      <alignment vertical="center"/>
    </xf>
    <xf numFmtId="9" fontId="0" fillId="0" borderId="0" xfId="2" applyFont="1" applyBorder="1">
      <alignment vertical="center"/>
    </xf>
    <xf numFmtId="0" fontId="0" fillId="0" borderId="0" xfId="0" applyAlignment="1">
      <alignment vertical="center" shrinkToFit="1"/>
    </xf>
    <xf numFmtId="0" fontId="3" fillId="0" borderId="0" xfId="0" applyFont="1">
      <alignment vertical="center"/>
    </xf>
    <xf numFmtId="0" fontId="0" fillId="0" borderId="4" xfId="0" applyBorder="1">
      <alignment vertical="center"/>
    </xf>
    <xf numFmtId="0" fontId="4" fillId="0" borderId="0" xfId="0" applyFont="1">
      <alignment vertical="center"/>
    </xf>
    <xf numFmtId="0" fontId="0" fillId="0" borderId="0" xfId="0" applyAlignment="1">
      <alignment horizontal="center" vertical="center" wrapText="1"/>
    </xf>
    <xf numFmtId="0" fontId="0" fillId="0" borderId="1" xfId="0" applyBorder="1" applyAlignment="1">
      <alignment horizontal="right" vertical="center"/>
    </xf>
    <xf numFmtId="0" fontId="0" fillId="0" borderId="1" xfId="0" applyBorder="1" applyAlignment="1">
      <alignment vertical="center" shrinkToFit="1"/>
    </xf>
    <xf numFmtId="38" fontId="0" fillId="0" borderId="1" xfId="1" applyFont="1" applyBorder="1" applyAlignment="1">
      <alignment horizontal="right" vertical="center"/>
    </xf>
    <xf numFmtId="0" fontId="5" fillId="0" borderId="0" xfId="0" applyFont="1">
      <alignment vertical="center"/>
    </xf>
    <xf numFmtId="0" fontId="3" fillId="0" borderId="0" xfId="0" applyFont="1" applyAlignment="1">
      <alignment horizontal="center" vertical="center"/>
    </xf>
    <xf numFmtId="38" fontId="0" fillId="0" borderId="1" xfId="1" applyFont="1" applyBorder="1" applyAlignment="1">
      <alignment vertical="center" wrapText="1"/>
    </xf>
    <xf numFmtId="38" fontId="0" fillId="0" borderId="1" xfId="1" applyFont="1" applyBorder="1" applyAlignment="1">
      <alignment horizontal="center" vertical="center" wrapText="1"/>
    </xf>
    <xf numFmtId="9" fontId="0" fillId="0" borderId="1" xfId="2" applyFont="1" applyBorder="1" applyAlignment="1">
      <alignment vertical="center"/>
    </xf>
    <xf numFmtId="0" fontId="0" fillId="0" borderId="7" xfId="0" applyBorder="1" applyAlignment="1">
      <alignment vertical="center" shrinkToFit="1"/>
    </xf>
    <xf numFmtId="0" fontId="0" fillId="0" borderId="0" xfId="0" applyAlignment="1">
      <alignment horizontal="center" vertical="center"/>
    </xf>
    <xf numFmtId="38" fontId="0" fillId="0" borderId="0" xfId="1" applyFont="1" applyBorder="1">
      <alignment vertical="center"/>
    </xf>
    <xf numFmtId="38" fontId="0" fillId="0" borderId="0" xfId="0" applyNumberFormat="1">
      <alignment vertical="center"/>
    </xf>
    <xf numFmtId="0" fontId="0" fillId="0" borderId="6" xfId="0" applyBorder="1">
      <alignment vertical="center"/>
    </xf>
    <xf numFmtId="0" fontId="0" fillId="0" borderId="10" xfId="0" applyBorder="1">
      <alignment vertical="center"/>
    </xf>
    <xf numFmtId="0" fontId="0" fillId="0" borderId="7" xfId="0" applyBorder="1">
      <alignment vertical="center"/>
    </xf>
    <xf numFmtId="9" fontId="0" fillId="0" borderId="1" xfId="2" applyFont="1" applyBorder="1" applyAlignment="1">
      <alignment vertical="center" wrapText="1"/>
    </xf>
    <xf numFmtId="0" fontId="0" fillId="0" borderId="0" xfId="0" applyAlignment="1">
      <alignment vertical="center" wrapText="1"/>
    </xf>
    <xf numFmtId="38" fontId="0" fillId="0" borderId="1" xfId="1" applyFont="1" applyBorder="1" applyAlignment="1">
      <alignment horizontal="center" vertical="center" shrinkToFit="1"/>
    </xf>
    <xf numFmtId="0" fontId="0" fillId="0" borderId="1" xfId="0" applyBorder="1" applyAlignment="1">
      <alignment horizontal="left" vertical="center" shrinkToFit="1"/>
    </xf>
    <xf numFmtId="9" fontId="0" fillId="0" borderId="1" xfId="2" applyFont="1" applyBorder="1" applyAlignment="1">
      <alignment horizontal="left" vertical="center" shrinkToFit="1"/>
    </xf>
    <xf numFmtId="176" fontId="0" fillId="0" borderId="1" xfId="0" applyNumberFormat="1" applyBorder="1">
      <alignment vertical="center"/>
    </xf>
    <xf numFmtId="0" fontId="0" fillId="0" borderId="15" xfId="0" applyBorder="1">
      <alignment vertical="center"/>
    </xf>
    <xf numFmtId="0" fontId="0" fillId="0" borderId="16" xfId="0" applyBorder="1">
      <alignment vertical="center"/>
    </xf>
    <xf numFmtId="0" fontId="0" fillId="0" borderId="17" xfId="0" applyBorder="1">
      <alignment vertical="center"/>
    </xf>
    <xf numFmtId="0" fontId="0" fillId="0" borderId="18" xfId="0" applyBorder="1">
      <alignment vertical="center"/>
    </xf>
    <xf numFmtId="0" fontId="0" fillId="0" borderId="19" xfId="0" applyBorder="1">
      <alignment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5" fillId="0" borderId="12" xfId="0" applyFont="1" applyBorder="1">
      <alignment vertical="center"/>
    </xf>
    <xf numFmtId="0" fontId="5" fillId="0" borderId="0" xfId="0" applyFont="1" applyAlignment="1">
      <alignment vertical="center" shrinkToFit="1"/>
    </xf>
    <xf numFmtId="0" fontId="5" fillId="0" borderId="23" xfId="0" applyFont="1" applyBorder="1">
      <alignment vertical="center"/>
    </xf>
    <xf numFmtId="0" fontId="5" fillId="0" borderId="24" xfId="0" applyFont="1" applyBorder="1">
      <alignment vertical="center"/>
    </xf>
    <xf numFmtId="0" fontId="0" fillId="0" borderId="5" xfId="0" applyBorder="1" applyAlignment="1">
      <alignment horizontal="center" vertical="center"/>
    </xf>
    <xf numFmtId="38" fontId="0" fillId="0" borderId="6" xfId="1" applyFont="1" applyBorder="1">
      <alignment vertical="center"/>
    </xf>
    <xf numFmtId="0" fontId="0" fillId="0" borderId="2" xfId="0" applyBorder="1">
      <alignment vertical="center"/>
    </xf>
    <xf numFmtId="0" fontId="0" fillId="0" borderId="0" xfId="0" applyAlignment="1">
      <alignment horizontal="left" vertical="center"/>
    </xf>
    <xf numFmtId="0" fontId="0" fillId="0" borderId="8" xfId="0" applyBorder="1">
      <alignment vertical="center"/>
    </xf>
    <xf numFmtId="38" fontId="0" fillId="0" borderId="0" xfId="1" applyFont="1">
      <alignment vertical="center"/>
    </xf>
    <xf numFmtId="0" fontId="0" fillId="0" borderId="8" xfId="0" applyBorder="1" applyAlignment="1">
      <alignment horizontal="left" vertical="center" shrinkToFit="1"/>
    </xf>
    <xf numFmtId="0" fontId="0" fillId="0" borderId="29" xfId="0" applyBorder="1" applyAlignment="1">
      <alignment horizontal="center" vertical="center" shrinkToFit="1"/>
    </xf>
    <xf numFmtId="0" fontId="0" fillId="0" borderId="2" xfId="0" applyBorder="1" applyAlignment="1">
      <alignment horizontal="left" vertical="center"/>
    </xf>
    <xf numFmtId="0" fontId="0" fillId="0" borderId="1" xfId="0" applyBorder="1" applyAlignment="1">
      <alignment horizontal="center" vertical="center" wrapText="1" shrinkToFit="1"/>
    </xf>
    <xf numFmtId="0" fontId="5" fillId="0" borderId="23" xfId="0" applyFont="1" applyBorder="1" applyAlignment="1">
      <alignment vertical="center" shrinkToFit="1"/>
    </xf>
    <xf numFmtId="38" fontId="0" fillId="0" borderId="0" xfId="1" applyFont="1" applyBorder="1" applyAlignment="1">
      <alignment horizontal="center" vertical="center"/>
    </xf>
    <xf numFmtId="38" fontId="0" fillId="0" borderId="0" xfId="1" applyFont="1" applyBorder="1" applyAlignment="1">
      <alignment horizontal="right" vertical="center"/>
    </xf>
    <xf numFmtId="0" fontId="0" fillId="0" borderId="0" xfId="0" applyAlignment="1">
      <alignment horizontal="center" vertical="center" shrinkToFit="1"/>
    </xf>
    <xf numFmtId="9" fontId="0" fillId="0" borderId="0" xfId="2" applyFont="1" applyBorder="1" applyAlignment="1">
      <alignment vertical="center"/>
    </xf>
    <xf numFmtId="0" fontId="0" fillId="0" borderId="19" xfId="0" applyBorder="1" applyAlignment="1">
      <alignment horizontal="right" vertical="center"/>
    </xf>
    <xf numFmtId="0" fontId="0" fillId="0" borderId="1" xfId="0" applyBorder="1" applyAlignment="1">
      <alignment horizontal="right" vertical="center" shrinkToFit="1"/>
    </xf>
    <xf numFmtId="0" fontId="0" fillId="0" borderId="0" xfId="0" applyAlignment="1">
      <alignment horizontal="left" vertical="center" indent="1"/>
    </xf>
    <xf numFmtId="38" fontId="0" fillId="0" borderId="6" xfId="1" applyFont="1" applyFill="1" applyBorder="1">
      <alignment vertical="center"/>
    </xf>
    <xf numFmtId="0" fontId="0" fillId="0" borderId="36" xfId="0" applyBorder="1" applyAlignment="1">
      <alignment horizontal="center" vertical="center"/>
    </xf>
    <xf numFmtId="38" fontId="0" fillId="0" borderId="37" xfId="1" applyFont="1" applyBorder="1">
      <alignment vertical="center"/>
    </xf>
    <xf numFmtId="0" fontId="0" fillId="0" borderId="35" xfId="0" applyBorder="1" applyAlignment="1">
      <alignment horizontal="center" vertical="center"/>
    </xf>
    <xf numFmtId="38" fontId="0" fillId="0" borderId="38" xfId="1" applyFont="1" applyBorder="1">
      <alignment vertical="center"/>
    </xf>
    <xf numFmtId="0" fontId="7" fillId="0" borderId="0" xfId="0" applyFont="1">
      <alignment vertical="center"/>
    </xf>
    <xf numFmtId="0" fontId="0" fillId="2" borderId="40" xfId="0" applyFill="1" applyBorder="1">
      <alignment vertical="center"/>
    </xf>
    <xf numFmtId="38" fontId="0" fillId="2" borderId="30" xfId="1" applyFont="1" applyFill="1" applyBorder="1">
      <alignment vertical="center"/>
    </xf>
    <xf numFmtId="38" fontId="0" fillId="2" borderId="31" xfId="1" applyFont="1" applyFill="1" applyBorder="1">
      <alignment vertical="center"/>
    </xf>
    <xf numFmtId="38" fontId="0" fillId="2" borderId="32" xfId="1" applyFont="1" applyFill="1" applyBorder="1">
      <alignment vertical="center"/>
    </xf>
    <xf numFmtId="38" fontId="0" fillId="0" borderId="1" xfId="1" applyFont="1" applyFill="1" applyBorder="1">
      <alignment vertical="center"/>
    </xf>
    <xf numFmtId="38" fontId="0" fillId="0" borderId="33" xfId="1" applyFont="1" applyFill="1" applyBorder="1">
      <alignment vertical="center"/>
    </xf>
    <xf numFmtId="38" fontId="0" fillId="0" borderId="12" xfId="1" applyFont="1" applyFill="1" applyBorder="1">
      <alignment vertical="center"/>
    </xf>
    <xf numFmtId="38" fontId="0" fillId="0" borderId="4" xfId="1" applyFont="1" applyFill="1" applyBorder="1">
      <alignment vertical="center"/>
    </xf>
    <xf numFmtId="38" fontId="0" fillId="0" borderId="5" xfId="1" applyFont="1" applyFill="1" applyBorder="1">
      <alignment vertical="center"/>
    </xf>
    <xf numFmtId="38" fontId="0" fillId="0" borderId="10" xfId="1" applyFont="1" applyFill="1" applyBorder="1">
      <alignment vertical="center"/>
    </xf>
    <xf numFmtId="38" fontId="0" fillId="0" borderId="34" xfId="1" applyFont="1" applyFill="1" applyBorder="1">
      <alignment vertical="center"/>
    </xf>
    <xf numFmtId="38" fontId="0" fillId="0" borderId="39" xfId="1" applyFont="1" applyFill="1" applyBorder="1">
      <alignment vertical="center"/>
    </xf>
    <xf numFmtId="38" fontId="0" fillId="0" borderId="35" xfId="1" applyFont="1" applyFill="1" applyBorder="1">
      <alignment vertical="center"/>
    </xf>
    <xf numFmtId="38" fontId="0" fillId="0" borderId="37" xfId="1" applyFont="1" applyFill="1" applyBorder="1">
      <alignment vertical="center"/>
    </xf>
    <xf numFmtId="0" fontId="0" fillId="0" borderId="4" xfId="0" applyBorder="1" applyAlignment="1">
      <alignment horizontal="center" vertical="center"/>
    </xf>
    <xf numFmtId="38" fontId="0" fillId="0" borderId="1" xfId="1" applyFont="1" applyBorder="1" applyAlignment="1">
      <alignment horizontal="center" vertical="center"/>
    </xf>
    <xf numFmtId="0" fontId="0" fillId="0" borderId="1" xfId="0" applyBorder="1" applyAlignment="1">
      <alignment horizontal="center" vertical="center" shrinkToFit="1"/>
    </xf>
    <xf numFmtId="0" fontId="0" fillId="0" borderId="2" xfId="0" applyBorder="1" applyAlignment="1">
      <alignment horizontal="left" vertical="center" shrinkToFit="1"/>
    </xf>
    <xf numFmtId="0" fontId="0" fillId="0" borderId="2" xfId="0" applyBorder="1" applyAlignment="1">
      <alignment horizontal="center" vertical="center" wrapText="1"/>
    </xf>
    <xf numFmtId="0" fontId="0" fillId="0" borderId="4" xfId="0" applyBorder="1" applyAlignment="1">
      <alignment horizontal="center" vertical="center" shrinkToFit="1"/>
    </xf>
    <xf numFmtId="0" fontId="0" fillId="0" borderId="1" xfId="0" applyBorder="1" applyAlignment="1">
      <alignment horizontal="center" vertical="center" wrapText="1"/>
    </xf>
    <xf numFmtId="0" fontId="0" fillId="0" borderId="27" xfId="0" applyBorder="1" applyAlignment="1">
      <alignment horizontal="right" vertical="center"/>
    </xf>
    <xf numFmtId="0" fontId="0" fillId="0" borderId="4" xfId="0" applyBorder="1" applyAlignment="1">
      <alignment vertical="center" wrapText="1"/>
    </xf>
    <xf numFmtId="0" fontId="0" fillId="0" borderId="4" xfId="0" applyBorder="1" applyAlignment="1">
      <alignment horizontal="center" vertical="center" wrapText="1" shrinkToFit="1"/>
    </xf>
    <xf numFmtId="0" fontId="0" fillId="0" borderId="1" xfId="0" applyBorder="1" applyAlignment="1">
      <alignment horizontal="left" vertical="center" wrapText="1"/>
    </xf>
    <xf numFmtId="0" fontId="0" fillId="0" borderId="1" xfId="0" applyBorder="1" applyAlignment="1">
      <alignment horizontal="left" vertical="center" wrapText="1" shrinkToFit="1"/>
    </xf>
    <xf numFmtId="0" fontId="7" fillId="0" borderId="1" xfId="0" applyFont="1" applyBorder="1" applyAlignment="1">
      <alignment horizontal="center" vertical="center"/>
    </xf>
    <xf numFmtId="0" fontId="10" fillId="0" borderId="1" xfId="0" applyFont="1" applyBorder="1" applyAlignment="1">
      <alignment horizontal="center" vertical="center"/>
    </xf>
    <xf numFmtId="0" fontId="3" fillId="0" borderId="0" xfId="0" applyFont="1" applyAlignment="1">
      <alignment horizontal="left" vertical="center" indent="1"/>
    </xf>
    <xf numFmtId="0" fontId="5" fillId="0" borderId="0" xfId="0" applyFont="1" applyAlignment="1">
      <alignment horizontal="left" vertical="center" indent="2"/>
    </xf>
    <xf numFmtId="0" fontId="0" fillId="0" borderId="0" xfId="0" applyAlignment="1">
      <alignment horizontal="left" vertical="top" wrapText="1"/>
    </xf>
    <xf numFmtId="0" fontId="0" fillId="0" borderId="1" xfId="2" applyNumberFormat="1" applyFont="1" applyBorder="1">
      <alignment vertical="center"/>
    </xf>
    <xf numFmtId="0" fontId="0" fillId="0" borderId="2" xfId="0" applyBorder="1" applyAlignment="1">
      <alignment horizontal="center" vertical="center" wrapText="1" shrinkToFit="1"/>
    </xf>
    <xf numFmtId="0" fontId="10" fillId="0" borderId="2" xfId="0" applyFont="1" applyBorder="1" applyAlignment="1">
      <alignment horizontal="center" vertical="center" shrinkToFit="1"/>
    </xf>
    <xf numFmtId="0" fontId="0" fillId="2" borderId="41" xfId="0" applyFill="1" applyBorder="1" applyAlignment="1">
      <alignment vertical="center" shrinkToFit="1"/>
    </xf>
    <xf numFmtId="0" fontId="0" fillId="2" borderId="9" xfId="0" applyFill="1" applyBorder="1" applyAlignment="1">
      <alignment vertical="center" shrinkToFit="1"/>
    </xf>
    <xf numFmtId="0" fontId="11"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xf>
    <xf numFmtId="0" fontId="13" fillId="0" borderId="1" xfId="0" applyFont="1" applyBorder="1">
      <alignment vertical="center"/>
    </xf>
    <xf numFmtId="38" fontId="0" fillId="2" borderId="38" xfId="1" applyFont="1" applyFill="1" applyBorder="1">
      <alignment vertical="center"/>
    </xf>
    <xf numFmtId="38" fontId="0" fillId="2" borderId="37" xfId="1" applyFont="1" applyFill="1" applyBorder="1">
      <alignment vertical="center"/>
    </xf>
    <xf numFmtId="38" fontId="0" fillId="2" borderId="61" xfId="1" applyFont="1" applyFill="1" applyBorder="1">
      <alignment vertical="center"/>
    </xf>
    <xf numFmtId="38" fontId="0" fillId="0" borderId="62" xfId="1" applyFont="1" applyFill="1" applyBorder="1">
      <alignment vertical="center"/>
    </xf>
    <xf numFmtId="38" fontId="0" fillId="0" borderId="63" xfId="1" applyFont="1" applyFill="1" applyBorder="1">
      <alignment vertical="center"/>
    </xf>
    <xf numFmtId="38" fontId="0" fillId="2" borderId="64" xfId="1" applyFont="1" applyFill="1" applyBorder="1">
      <alignment vertical="center"/>
    </xf>
    <xf numFmtId="38" fontId="0" fillId="2" borderId="65" xfId="1" applyFont="1" applyFill="1" applyBorder="1">
      <alignment vertical="center"/>
    </xf>
    <xf numFmtId="38" fontId="0" fillId="0" borderId="65" xfId="1" applyFont="1" applyBorder="1">
      <alignment vertical="center"/>
    </xf>
    <xf numFmtId="38" fontId="0" fillId="0" borderId="0" xfId="1" applyFont="1" applyFill="1" applyBorder="1">
      <alignment vertical="center"/>
    </xf>
    <xf numFmtId="38" fontId="0" fillId="0" borderId="61" xfId="1" applyFont="1" applyFill="1" applyBorder="1">
      <alignment vertical="center"/>
    </xf>
    <xf numFmtId="0" fontId="14" fillId="0" borderId="0" xfId="0" applyFont="1">
      <alignment vertical="center"/>
    </xf>
    <xf numFmtId="0" fontId="0" fillId="2" borderId="9" xfId="0" applyFill="1" applyBorder="1" applyAlignment="1">
      <alignment horizontal="center" vertical="center" shrinkToFit="1"/>
    </xf>
    <xf numFmtId="38" fontId="0" fillId="2" borderId="9" xfId="0" applyNumberFormat="1" applyFill="1" applyBorder="1" applyAlignment="1">
      <alignment vertical="center" shrinkToFit="1"/>
    </xf>
    <xf numFmtId="0" fontId="13" fillId="3" borderId="2" xfId="0" applyFont="1" applyFill="1" applyBorder="1">
      <alignment vertical="center"/>
    </xf>
    <xf numFmtId="0" fontId="13" fillId="0" borderId="2" xfId="0" applyFont="1" applyBorder="1" applyAlignment="1">
      <alignment horizontal="center" vertical="center"/>
    </xf>
    <xf numFmtId="0" fontId="5" fillId="0" borderId="0" xfId="3">
      <alignment vertical="center"/>
    </xf>
    <xf numFmtId="0" fontId="19" fillId="0" borderId="0" xfId="3" applyFont="1">
      <alignment vertical="center"/>
    </xf>
    <xf numFmtId="0" fontId="19" fillId="0" borderId="0" xfId="3" applyFont="1" applyAlignment="1">
      <alignment horizontal="center" vertical="center"/>
    </xf>
    <xf numFmtId="0" fontId="12" fillId="0" borderId="0" xfId="3" applyFont="1">
      <alignment vertical="center"/>
    </xf>
    <xf numFmtId="0" fontId="5" fillId="0" borderId="1" xfId="3" applyBorder="1" applyAlignment="1">
      <alignment horizontal="center" vertical="center"/>
    </xf>
    <xf numFmtId="38" fontId="5" fillId="0" borderId="1" xfId="4" applyFont="1" applyFill="1" applyBorder="1">
      <alignment vertical="center"/>
    </xf>
    <xf numFmtId="0" fontId="20" fillId="0" borderId="0" xfId="3" applyFont="1">
      <alignment vertical="center"/>
    </xf>
    <xf numFmtId="0" fontId="10" fillId="0" borderId="0" xfId="3" applyFont="1">
      <alignment vertical="center"/>
    </xf>
    <xf numFmtId="0" fontId="5" fillId="0" borderId="0" xfId="3" applyAlignment="1">
      <alignment horizontal="right" vertical="center"/>
    </xf>
    <xf numFmtId="0" fontId="5" fillId="0" borderId="5" xfId="3" applyBorder="1" applyAlignment="1">
      <alignment horizontal="center" vertical="center"/>
    </xf>
    <xf numFmtId="0" fontId="5" fillId="0" borderId="2" xfId="3" applyBorder="1">
      <alignment vertical="center"/>
    </xf>
    <xf numFmtId="38" fontId="5" fillId="0" borderId="4" xfId="4" applyFont="1" applyFill="1" applyBorder="1">
      <alignment vertical="center"/>
    </xf>
    <xf numFmtId="38" fontId="5" fillId="0" borderId="33" xfId="4" applyFont="1" applyFill="1" applyBorder="1">
      <alignment vertical="center"/>
    </xf>
    <xf numFmtId="0" fontId="5" fillId="0" borderId="2" xfId="3" applyBorder="1" applyAlignment="1">
      <alignment horizontal="center" vertical="center"/>
    </xf>
    <xf numFmtId="38" fontId="5" fillId="0" borderId="1" xfId="4" applyFont="1" applyBorder="1" applyAlignment="1">
      <alignment horizontal="center" vertical="center"/>
    </xf>
    <xf numFmtId="0" fontId="19" fillId="0" borderId="2" xfId="3" applyFont="1" applyBorder="1">
      <alignment vertical="center"/>
    </xf>
    <xf numFmtId="0" fontId="19" fillId="0" borderId="1" xfId="3" applyFont="1" applyBorder="1">
      <alignment vertical="center"/>
    </xf>
    <xf numFmtId="0" fontId="5" fillId="0" borderId="5" xfId="3" applyBorder="1" applyAlignment="1">
      <alignment horizontal="center" vertical="center" wrapText="1"/>
    </xf>
    <xf numFmtId="0" fontId="5" fillId="0" borderId="1" xfId="3" applyBorder="1" applyAlignment="1">
      <alignment horizontal="center" vertical="center" wrapText="1"/>
    </xf>
    <xf numFmtId="38" fontId="5" fillId="0" borderId="1" xfId="4" applyFont="1" applyBorder="1">
      <alignment vertical="center"/>
    </xf>
    <xf numFmtId="0" fontId="5" fillId="0" borderId="27" xfId="3" applyBorder="1" applyAlignment="1">
      <alignment horizontal="center" vertical="center"/>
    </xf>
    <xf numFmtId="0" fontId="5" fillId="0" borderId="33" xfId="3" applyBorder="1">
      <alignment vertical="center"/>
    </xf>
    <xf numFmtId="0" fontId="5" fillId="0" borderId="4" xfId="3" applyBorder="1" applyAlignment="1">
      <alignment horizontal="center" vertical="center"/>
    </xf>
    <xf numFmtId="38" fontId="5" fillId="0" borderId="2" xfId="4" applyFont="1" applyFill="1" applyBorder="1" applyAlignment="1">
      <alignment horizontal="center" vertical="center"/>
    </xf>
    <xf numFmtId="38" fontId="5" fillId="0" borderId="4" xfId="4" applyFont="1" applyFill="1" applyBorder="1" applyAlignment="1">
      <alignment horizontal="center" vertical="center"/>
    </xf>
    <xf numFmtId="0" fontId="21" fillId="0" borderId="0" xfId="3" applyFont="1">
      <alignment vertical="center"/>
    </xf>
    <xf numFmtId="38" fontId="19" fillId="0" borderId="1" xfId="4" applyFont="1" applyBorder="1" applyAlignment="1">
      <alignment vertical="center"/>
    </xf>
    <xf numFmtId="38" fontId="5" fillId="0" borderId="0" xfId="4" applyFont="1">
      <alignment vertical="center"/>
    </xf>
    <xf numFmtId="0" fontId="11" fillId="0" borderId="0" xfId="0" applyFont="1" applyAlignment="1">
      <alignment horizontal="center" vertical="center"/>
    </xf>
    <xf numFmtId="0" fontId="7" fillId="0" borderId="2" xfId="0" applyFont="1" applyBorder="1" applyAlignment="1">
      <alignment horizontal="center" vertical="center"/>
    </xf>
    <xf numFmtId="0" fontId="21" fillId="0" borderId="0" xfId="0" applyFont="1" applyAlignment="1">
      <alignment horizontal="left" vertical="center" wrapText="1"/>
    </xf>
    <xf numFmtId="0" fontId="10" fillId="0" borderId="0" xfId="0" applyFont="1" applyAlignment="1">
      <alignment horizontal="left" vertical="center" wrapText="1"/>
    </xf>
    <xf numFmtId="38" fontId="10" fillId="0" borderId="0" xfId="1" applyFont="1" applyFill="1" applyBorder="1" applyAlignment="1">
      <alignment horizontal="center" vertical="center"/>
    </xf>
    <xf numFmtId="0" fontId="10" fillId="0" borderId="0" xfId="0" applyFont="1" applyAlignment="1">
      <alignment horizontal="left" vertical="center" indent="1"/>
    </xf>
    <xf numFmtId="0" fontId="25" fillId="0" borderId="0" xfId="0" applyFont="1">
      <alignment vertical="center"/>
    </xf>
    <xf numFmtId="0" fontId="25" fillId="0" borderId="0" xfId="0" applyFont="1" applyAlignment="1">
      <alignment vertical="center" shrinkToFit="1"/>
    </xf>
    <xf numFmtId="0" fontId="25" fillId="0" borderId="48" xfId="0" applyFont="1" applyBorder="1">
      <alignment vertical="center"/>
    </xf>
    <xf numFmtId="0" fontId="0" fillId="0" borderId="48" xfId="0" applyBorder="1">
      <alignment vertical="center"/>
    </xf>
    <xf numFmtId="0" fontId="25" fillId="0" borderId="28" xfId="0" applyFont="1" applyBorder="1">
      <alignment vertical="center"/>
    </xf>
    <xf numFmtId="0" fontId="0" fillId="0" borderId="28" xfId="0" applyBorder="1">
      <alignment vertical="center"/>
    </xf>
    <xf numFmtId="38" fontId="0" fillId="0" borderId="1" xfId="0" applyNumberFormat="1" applyBorder="1" applyAlignment="1">
      <alignment vertical="center" shrinkToFit="1"/>
    </xf>
    <xf numFmtId="0" fontId="10" fillId="0" borderId="2" xfId="0" applyFont="1" applyBorder="1">
      <alignment vertical="center"/>
    </xf>
    <xf numFmtId="0" fontId="10" fillId="3" borderId="2" xfId="0" applyFont="1" applyFill="1" applyBorder="1">
      <alignment vertical="center"/>
    </xf>
    <xf numFmtId="0" fontId="10" fillId="0" borderId="1" xfId="0" applyFont="1" applyBorder="1">
      <alignment vertical="center"/>
    </xf>
    <xf numFmtId="0" fontId="10" fillId="0" borderId="0" xfId="0" applyFont="1">
      <alignment vertical="center"/>
    </xf>
    <xf numFmtId="0" fontId="7" fillId="0" borderId="2" xfId="0" applyFont="1" applyBorder="1">
      <alignment vertical="center"/>
    </xf>
    <xf numFmtId="0" fontId="0" fillId="0" borderId="43" xfId="0" applyBorder="1">
      <alignment vertical="center"/>
    </xf>
    <xf numFmtId="0" fontId="22" fillId="0" borderId="0" xfId="0" applyFont="1">
      <alignment vertical="center"/>
    </xf>
    <xf numFmtId="0" fontId="23" fillId="0" borderId="0" xfId="0" applyFont="1" applyAlignment="1">
      <alignment horizontal="left" vertical="center" indent="1"/>
    </xf>
    <xf numFmtId="0" fontId="10" fillId="0" borderId="0" xfId="0" applyFont="1" applyAlignment="1">
      <alignment horizontal="center" vertical="center"/>
    </xf>
    <xf numFmtId="0" fontId="10" fillId="0" borderId="1" xfId="0" applyFont="1" applyBorder="1" applyAlignment="1">
      <alignment horizontal="center" vertical="center" shrinkToFit="1"/>
    </xf>
    <xf numFmtId="38" fontId="10" fillId="0" borderId="1" xfId="1" applyFont="1" applyFill="1" applyBorder="1" applyAlignment="1">
      <alignment horizontal="center" vertical="center"/>
    </xf>
    <xf numFmtId="0" fontId="21" fillId="0" borderId="66" xfId="0" applyFont="1" applyBorder="1" applyAlignment="1">
      <alignment horizontal="left" vertical="center" wrapText="1"/>
    </xf>
    <xf numFmtId="0" fontId="10" fillId="0" borderId="66" xfId="0" applyFont="1" applyBorder="1" applyAlignment="1">
      <alignment horizontal="left" vertical="center" wrapText="1"/>
    </xf>
    <xf numFmtId="38" fontId="10" fillId="0" borderId="66" xfId="1" applyFont="1" applyFill="1" applyBorder="1" applyAlignment="1">
      <alignment horizontal="center" vertical="center"/>
    </xf>
    <xf numFmtId="0" fontId="24" fillId="0" borderId="0" xfId="0" applyFont="1">
      <alignment vertical="center"/>
    </xf>
    <xf numFmtId="0" fontId="10" fillId="0" borderId="1" xfId="0" applyFont="1" applyBorder="1" applyAlignment="1">
      <alignment vertical="center" wrapText="1"/>
    </xf>
    <xf numFmtId="0" fontId="28" fillId="0" borderId="0" xfId="0" applyFont="1">
      <alignment vertical="center"/>
    </xf>
    <xf numFmtId="0" fontId="29" fillId="0" borderId="0" xfId="0" applyFont="1">
      <alignment vertical="center"/>
    </xf>
    <xf numFmtId="0" fontId="29" fillId="0" borderId="0" xfId="0" applyFont="1" applyAlignment="1">
      <alignment horizontal="left" vertical="center" indent="1"/>
    </xf>
    <xf numFmtId="0" fontId="29" fillId="0" borderId="1" xfId="0" applyFont="1" applyBorder="1" applyAlignment="1" applyProtection="1">
      <alignment horizontal="center" vertical="center" shrinkToFit="1"/>
      <protection locked="0"/>
    </xf>
    <xf numFmtId="0" fontId="29" fillId="0" borderId="1" xfId="0" applyFont="1" applyBorder="1" applyProtection="1">
      <alignment vertical="center"/>
      <protection locked="0"/>
    </xf>
    <xf numFmtId="0" fontId="29" fillId="0" borderId="0" xfId="0" applyFont="1" applyAlignment="1">
      <alignment horizontal="left" vertical="center"/>
    </xf>
    <xf numFmtId="0" fontId="29" fillId="0" borderId="0" xfId="0" applyFont="1" applyAlignment="1">
      <alignment horizontal="left" vertical="center" wrapText="1"/>
    </xf>
    <xf numFmtId="0" fontId="29" fillId="0" borderId="1" xfId="0" applyFont="1" applyBorder="1" applyAlignment="1" applyProtection="1">
      <alignment horizontal="center" vertical="center"/>
      <protection locked="0"/>
    </xf>
    <xf numFmtId="0" fontId="30" fillId="0" borderId="0" xfId="0" applyFont="1" applyAlignment="1">
      <alignment horizontal="left" vertical="center" indent="1"/>
    </xf>
    <xf numFmtId="177" fontId="29" fillId="0" borderId="1" xfId="0" applyNumberFormat="1" applyFont="1" applyBorder="1" applyAlignment="1" applyProtection="1">
      <alignment horizontal="center" vertical="center"/>
      <protection locked="0"/>
    </xf>
    <xf numFmtId="177" fontId="29" fillId="0" borderId="67" xfId="0" applyNumberFormat="1" applyFont="1" applyBorder="1" applyAlignment="1" applyProtection="1">
      <alignment horizontal="center" vertical="center"/>
      <protection locked="0"/>
    </xf>
    <xf numFmtId="0" fontId="3" fillId="0" borderId="0" xfId="0" applyFont="1" applyAlignment="1">
      <alignment horizontal="left" vertical="center"/>
    </xf>
    <xf numFmtId="0" fontId="5" fillId="0" borderId="11" xfId="0" applyFont="1" applyBorder="1" applyAlignment="1" applyProtection="1">
      <alignment vertical="center" shrinkToFit="1"/>
      <protection locked="0"/>
    </xf>
    <xf numFmtId="0" fontId="5" fillId="0" borderId="13" xfId="0" applyFont="1" applyBorder="1" applyProtection="1">
      <alignment vertical="center"/>
      <protection locked="0"/>
    </xf>
    <xf numFmtId="0" fontId="0" fillId="0" borderId="25" xfId="0" applyBorder="1" applyProtection="1">
      <alignment vertical="center"/>
      <protection locked="0"/>
    </xf>
    <xf numFmtId="0" fontId="5" fillId="0" borderId="18" xfId="0" applyFont="1" applyBorder="1" applyAlignment="1">
      <alignment vertical="center" shrinkToFit="1"/>
    </xf>
    <xf numFmtId="0" fontId="10" fillId="0" borderId="13" xfId="0" applyFont="1" applyBorder="1" applyAlignment="1" applyProtection="1">
      <alignment horizontal="center" vertical="center" shrinkToFit="1"/>
      <protection locked="0"/>
    </xf>
    <xf numFmtId="0" fontId="5" fillId="0" borderId="12" xfId="0" applyFont="1" applyBorder="1" applyAlignment="1">
      <alignment vertical="center" shrinkToFit="1"/>
    </xf>
    <xf numFmtId="0" fontId="5" fillId="0" borderId="13" xfId="0" applyFont="1" applyBorder="1" applyAlignment="1" applyProtection="1">
      <alignment horizontal="center" vertical="center" shrinkToFit="1"/>
      <protection locked="0"/>
    </xf>
    <xf numFmtId="0" fontId="5" fillId="0" borderId="13" xfId="0" applyFont="1" applyBorder="1" applyAlignment="1" applyProtection="1">
      <alignment horizontal="center" vertical="center"/>
      <protection locked="0"/>
    </xf>
    <xf numFmtId="0" fontId="0" fillId="0" borderId="71" xfId="0" applyBorder="1" applyAlignment="1">
      <alignment horizontal="center" vertical="center"/>
    </xf>
    <xf numFmtId="0" fontId="0" fillId="4" borderId="14" xfId="0" applyFill="1" applyBorder="1" applyAlignment="1" applyProtection="1">
      <alignment horizontal="center" vertical="center"/>
      <protection locked="0"/>
    </xf>
    <xf numFmtId="0" fontId="32" fillId="0" borderId="26" xfId="0" applyFont="1" applyBorder="1" applyAlignment="1">
      <alignment vertical="center" wrapText="1"/>
    </xf>
    <xf numFmtId="0" fontId="5" fillId="0" borderId="14" xfId="0" applyFont="1" applyBorder="1" applyProtection="1">
      <alignment vertical="center"/>
      <protection locked="0"/>
    </xf>
    <xf numFmtId="177" fontId="5" fillId="0" borderId="20" xfId="0" applyNumberFormat="1" applyFont="1" applyBorder="1" applyAlignment="1" applyProtection="1">
      <alignment vertical="center" wrapText="1"/>
      <protection locked="0"/>
    </xf>
    <xf numFmtId="0" fontId="5" fillId="0" borderId="22" xfId="0" applyFont="1" applyBorder="1" applyAlignment="1">
      <alignment horizontal="center" vertical="center" wrapText="1"/>
    </xf>
    <xf numFmtId="0" fontId="32" fillId="0" borderId="16" xfId="0" applyFont="1" applyBorder="1" applyAlignment="1">
      <alignment vertical="center" wrapText="1"/>
    </xf>
    <xf numFmtId="0" fontId="5" fillId="0" borderId="16" xfId="0" applyFont="1" applyBorder="1">
      <alignment vertical="center"/>
    </xf>
    <xf numFmtId="177" fontId="0" fillId="4" borderId="20" xfId="0" applyNumberFormat="1" applyFill="1" applyBorder="1" applyAlignment="1" applyProtection="1">
      <alignment horizontal="center" vertical="center"/>
      <protection locked="0"/>
    </xf>
    <xf numFmtId="0" fontId="0" fillId="0" borderId="22" xfId="0" applyBorder="1" applyAlignment="1">
      <alignment horizontal="center" vertical="center"/>
    </xf>
    <xf numFmtId="0" fontId="0" fillId="0" borderId="72" xfId="0" applyBorder="1" applyAlignment="1">
      <alignment vertical="center" wrapText="1"/>
    </xf>
    <xf numFmtId="0" fontId="0" fillId="4" borderId="72" xfId="0" applyFill="1" applyBorder="1" applyProtection="1">
      <alignment vertical="center"/>
      <protection locked="0"/>
    </xf>
    <xf numFmtId="0" fontId="0" fillId="0" borderId="73" xfId="0" applyBorder="1">
      <alignment vertical="center"/>
    </xf>
    <xf numFmtId="0" fontId="0" fillId="4" borderId="73" xfId="0" applyFill="1" applyBorder="1" applyProtection="1">
      <alignment vertical="center"/>
      <protection locked="0"/>
    </xf>
    <xf numFmtId="0" fontId="0" fillId="0" borderId="73" xfId="0" applyBorder="1" applyAlignment="1">
      <alignment vertical="center" shrinkToFit="1"/>
    </xf>
    <xf numFmtId="178" fontId="0" fillId="0" borderId="73" xfId="0" applyNumberFormat="1" applyBorder="1" applyAlignment="1">
      <alignment vertical="center" shrinkToFit="1"/>
    </xf>
    <xf numFmtId="0" fontId="5" fillId="0" borderId="0" xfId="0" applyFont="1" applyAlignment="1">
      <alignment vertical="center" wrapText="1"/>
    </xf>
    <xf numFmtId="0" fontId="0" fillId="0" borderId="44" xfId="0" applyBorder="1">
      <alignment vertical="center"/>
    </xf>
    <xf numFmtId="0" fontId="5" fillId="0" borderId="45" xfId="0" applyFont="1" applyBorder="1">
      <alignment vertical="center"/>
    </xf>
    <xf numFmtId="0" fontId="0" fillId="0" borderId="46" xfId="0" applyBorder="1">
      <alignment vertical="center"/>
    </xf>
    <xf numFmtId="0" fontId="5" fillId="0" borderId="47" xfId="0" applyFont="1" applyBorder="1">
      <alignment vertical="center"/>
    </xf>
    <xf numFmtId="0" fontId="0" fillId="0" borderId="49" xfId="0" applyBorder="1">
      <alignment vertical="center"/>
    </xf>
    <xf numFmtId="0" fontId="5" fillId="0" borderId="0" xfId="0" applyFont="1" applyAlignment="1" applyProtection="1">
      <alignment vertical="center" shrinkToFit="1"/>
      <protection locked="0"/>
    </xf>
    <xf numFmtId="0" fontId="5" fillId="0" borderId="0" xfId="0" applyFont="1" applyProtection="1">
      <alignment vertical="center"/>
      <protection locked="0"/>
    </xf>
    <xf numFmtId="0" fontId="0" fillId="0" borderId="0" xfId="0" applyProtection="1">
      <alignment vertical="center"/>
      <protection locked="0"/>
    </xf>
    <xf numFmtId="0" fontId="5" fillId="0" borderId="0" xfId="0" applyFont="1" applyAlignment="1" applyProtection="1">
      <alignment horizontal="center" vertical="center"/>
      <protection locked="0"/>
    </xf>
    <xf numFmtId="0" fontId="32" fillId="0" borderId="0" xfId="0" applyFont="1" applyAlignment="1">
      <alignment vertical="center" wrapText="1"/>
    </xf>
    <xf numFmtId="0" fontId="10" fillId="0" borderId="0" xfId="0" applyFont="1" applyAlignment="1" applyProtection="1">
      <alignment horizontal="center" vertical="center" shrinkToFit="1"/>
      <protection locked="0"/>
    </xf>
    <xf numFmtId="0" fontId="5" fillId="0" borderId="0" xfId="0" applyFont="1" applyAlignment="1" applyProtection="1">
      <alignment horizontal="center" vertical="center" shrinkToFit="1"/>
      <protection locked="0"/>
    </xf>
    <xf numFmtId="0" fontId="0" fillId="0" borderId="0" xfId="0" applyAlignment="1" applyProtection="1">
      <alignment horizontal="center" vertical="center"/>
      <protection locked="0"/>
    </xf>
    <xf numFmtId="0" fontId="32" fillId="0" borderId="24" xfId="0" applyFont="1" applyBorder="1" applyAlignment="1">
      <alignment vertical="center" wrapText="1"/>
    </xf>
    <xf numFmtId="0" fontId="32" fillId="0" borderId="24" xfId="0" applyFont="1" applyBorder="1" applyAlignment="1">
      <alignment vertical="center" wrapText="1" shrinkToFit="1"/>
    </xf>
    <xf numFmtId="0" fontId="33" fillId="0" borderId="0" xfId="0" applyFont="1" applyAlignment="1">
      <alignment horizontal="left" vertical="center"/>
    </xf>
    <xf numFmtId="0" fontId="0" fillId="0" borderId="2" xfId="0" applyBorder="1" applyAlignment="1">
      <alignment horizontal="center" vertical="center"/>
    </xf>
    <xf numFmtId="0" fontId="5" fillId="0" borderId="1" xfId="0" applyFont="1" applyBorder="1" applyAlignment="1">
      <alignment horizontal="left" vertical="center" indent="1"/>
    </xf>
    <xf numFmtId="0" fontId="12" fillId="0" borderId="0" xfId="0" applyFont="1" applyAlignment="1">
      <alignment vertical="center" wrapText="1"/>
    </xf>
    <xf numFmtId="0" fontId="0" fillId="0" borderId="1" xfId="0" applyBorder="1" applyAlignment="1">
      <alignment horizontal="left" vertical="center" indent="1"/>
    </xf>
    <xf numFmtId="0" fontId="6" fillId="0" borderId="1" xfId="0" applyFont="1" applyBorder="1">
      <alignment vertical="center"/>
    </xf>
    <xf numFmtId="0" fontId="5" fillId="0" borderId="0" xfId="0" applyFont="1" applyAlignment="1">
      <alignment horizontal="left" vertical="center"/>
    </xf>
    <xf numFmtId="0" fontId="10" fillId="0" borderId="5" xfId="0" applyFont="1" applyBorder="1" applyAlignment="1">
      <alignment horizontal="center" vertical="center"/>
    </xf>
    <xf numFmtId="0" fontId="8" fillId="0" borderId="0" xfId="0" applyFont="1" applyAlignment="1">
      <alignment horizontal="center" vertical="center"/>
    </xf>
    <xf numFmtId="0" fontId="0" fillId="0" borderId="0" xfId="0" applyAlignment="1">
      <alignment horizontal="left" vertical="center" wrapText="1"/>
    </xf>
    <xf numFmtId="0" fontId="7" fillId="0" borderId="1" xfId="0" applyFont="1" applyBorder="1" applyAlignment="1">
      <alignment vertical="center" wrapText="1"/>
    </xf>
    <xf numFmtId="0" fontId="7" fillId="0" borderId="1" xfId="0" applyFont="1" applyBorder="1">
      <alignment vertical="center"/>
    </xf>
    <xf numFmtId="0" fontId="10" fillId="2" borderId="1" xfId="0" applyFont="1" applyFill="1" applyBorder="1" applyAlignment="1">
      <alignment vertical="center" shrinkToFit="1"/>
    </xf>
    <xf numFmtId="0" fontId="10" fillId="2" borderId="1" xfId="0" applyFont="1" applyFill="1" applyBorder="1" applyAlignment="1">
      <alignment horizontal="center" vertical="center"/>
    </xf>
    <xf numFmtId="38" fontId="0" fillId="0" borderId="27" xfId="1" applyFont="1" applyFill="1" applyBorder="1">
      <alignment vertical="center"/>
    </xf>
    <xf numFmtId="38" fontId="0" fillId="0" borderId="29" xfId="1" applyFont="1" applyFill="1" applyBorder="1">
      <alignment vertical="center"/>
    </xf>
    <xf numFmtId="38" fontId="0" fillId="0" borderId="76" xfId="1" applyFont="1" applyFill="1" applyBorder="1">
      <alignment vertical="center"/>
    </xf>
    <xf numFmtId="38" fontId="0" fillId="0" borderId="33" xfId="1" applyFont="1" applyBorder="1">
      <alignment vertical="center"/>
    </xf>
    <xf numFmtId="38" fontId="0" fillId="0" borderId="33" xfId="1" applyFont="1" applyFill="1" applyBorder="1" applyProtection="1">
      <alignment vertical="center"/>
      <protection locked="0"/>
    </xf>
    <xf numFmtId="38" fontId="10" fillId="0" borderId="1" xfId="1" applyFont="1" applyFill="1" applyBorder="1">
      <alignment vertical="center"/>
    </xf>
    <xf numFmtId="38" fontId="10" fillId="0" borderId="33" xfId="1" applyFont="1" applyFill="1" applyBorder="1">
      <alignment vertical="center"/>
    </xf>
    <xf numFmtId="38" fontId="13" fillId="0" borderId="33" xfId="1" applyFont="1" applyFill="1" applyBorder="1" applyProtection="1">
      <alignment vertical="center"/>
      <protection locked="0"/>
    </xf>
    <xf numFmtId="38" fontId="0" fillId="2" borderId="1" xfId="1" applyFont="1" applyFill="1" applyBorder="1">
      <alignment vertical="center"/>
    </xf>
    <xf numFmtId="0" fontId="0" fillId="2" borderId="1" xfId="0" applyFill="1" applyBorder="1" applyAlignment="1">
      <alignment vertical="center" shrinkToFit="1"/>
    </xf>
    <xf numFmtId="0" fontId="10" fillId="0" borderId="2" xfId="0" applyFont="1" applyBorder="1" applyAlignment="1">
      <alignment horizontal="center" vertical="center"/>
    </xf>
    <xf numFmtId="0" fontId="10" fillId="0" borderId="4" xfId="0" applyFont="1" applyBorder="1" applyAlignment="1">
      <alignment horizontal="center" vertical="center"/>
    </xf>
    <xf numFmtId="0" fontId="10" fillId="0" borderId="5" xfId="0" applyFont="1" applyBorder="1" applyAlignment="1">
      <alignment horizontal="center" vertical="center"/>
    </xf>
    <xf numFmtId="0" fontId="10" fillId="0" borderId="10" xfId="0" applyFont="1" applyBorder="1" applyAlignment="1">
      <alignment horizontal="center" vertical="center"/>
    </xf>
    <xf numFmtId="0" fontId="10" fillId="0" borderId="6" xfId="0" applyFont="1" applyBorder="1" applyAlignment="1">
      <alignment horizontal="center" vertical="center"/>
    </xf>
    <xf numFmtId="0" fontId="25" fillId="0" borderId="0" xfId="0" applyFont="1" applyAlignment="1">
      <alignment horizontal="center" vertical="center"/>
    </xf>
    <xf numFmtId="0" fontId="0" fillId="0" borderId="0" xfId="0" applyAlignment="1">
      <alignment horizontal="center" vertical="center"/>
    </xf>
    <xf numFmtId="0" fontId="7" fillId="0" borderId="5" xfId="0" applyFont="1" applyBorder="1" applyAlignment="1">
      <alignment horizontal="center" vertical="center" wrapText="1"/>
    </xf>
    <xf numFmtId="38" fontId="0" fillId="0" borderId="2" xfId="1" applyFont="1" applyBorder="1" applyAlignment="1">
      <alignment horizontal="center" vertical="center"/>
    </xf>
    <xf numFmtId="38" fontId="0" fillId="0" borderId="4" xfId="1" applyFont="1"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10" fillId="0" borderId="50" xfId="0" applyFont="1" applyBorder="1" applyAlignment="1">
      <alignment horizontal="left" vertical="center" wrapText="1" indent="1"/>
    </xf>
    <xf numFmtId="0" fontId="10" fillId="0" borderId="51" xfId="0" applyFont="1" applyBorder="1" applyAlignment="1">
      <alignment horizontal="left" vertical="center" wrapText="1" indent="1"/>
    </xf>
    <xf numFmtId="0" fontId="10" fillId="0" borderId="52" xfId="0" applyFont="1" applyBorder="1" applyAlignment="1">
      <alignment horizontal="left" vertical="center" wrapText="1" indent="1"/>
    </xf>
    <xf numFmtId="0" fontId="10" fillId="0" borderId="53" xfId="0" applyFont="1" applyBorder="1" applyAlignment="1">
      <alignment horizontal="left" vertical="center" wrapText="1" indent="1"/>
    </xf>
    <xf numFmtId="0" fontId="10" fillId="0" borderId="1" xfId="0" applyFont="1" applyBorder="1" applyAlignment="1">
      <alignment horizontal="left" vertical="center" wrapText="1" indent="1"/>
    </xf>
    <xf numFmtId="0" fontId="10" fillId="0" borderId="54" xfId="0" applyFont="1" applyBorder="1" applyAlignment="1">
      <alignment horizontal="left" vertical="center" wrapText="1" indent="1"/>
    </xf>
    <xf numFmtId="0" fontId="10" fillId="0" borderId="55" xfId="0" applyFont="1" applyBorder="1" applyAlignment="1">
      <alignment horizontal="left" vertical="center" wrapText="1" indent="1"/>
    </xf>
    <xf numFmtId="0" fontId="10" fillId="0" borderId="56" xfId="0" applyFont="1" applyBorder="1" applyAlignment="1">
      <alignment horizontal="left" vertical="center" wrapText="1" indent="1"/>
    </xf>
    <xf numFmtId="0" fontId="10" fillId="0" borderId="57" xfId="0" applyFont="1" applyBorder="1" applyAlignment="1">
      <alignment horizontal="left" vertical="center" wrapText="1" indent="1"/>
    </xf>
    <xf numFmtId="0" fontId="0" fillId="0" borderId="2" xfId="0" applyBorder="1" applyAlignment="1">
      <alignment horizontal="center" vertical="center"/>
    </xf>
    <xf numFmtId="0" fontId="0" fillId="0" borderId="4" xfId="0" applyBorder="1" applyAlignment="1">
      <alignment horizontal="center" vertical="center"/>
    </xf>
    <xf numFmtId="0" fontId="0" fillId="0" borderId="1" xfId="0" applyBorder="1" applyAlignment="1">
      <alignment horizontal="left" vertical="center" wrapText="1"/>
    </xf>
    <xf numFmtId="0" fontId="0" fillId="0" borderId="1" xfId="0" applyBorder="1" applyAlignment="1">
      <alignment horizontal="left" vertical="center"/>
    </xf>
    <xf numFmtId="0" fontId="6" fillId="0" borderId="1" xfId="0" applyFont="1" applyBorder="1" applyAlignment="1">
      <alignment horizontal="center" vertical="center"/>
    </xf>
    <xf numFmtId="38" fontId="6" fillId="0" borderId="1" xfId="0" applyNumberFormat="1" applyFont="1" applyBorder="1" applyAlignment="1">
      <alignment horizontal="center" vertical="center"/>
    </xf>
    <xf numFmtId="0" fontId="5" fillId="0" borderId="5" xfId="0" applyFont="1" applyBorder="1" applyAlignment="1">
      <alignment horizontal="left" vertical="center" indent="1"/>
    </xf>
    <xf numFmtId="0" fontId="5" fillId="0" borderId="10" xfId="0" applyFont="1" applyBorder="1" applyAlignment="1">
      <alignment horizontal="left" vertical="center" indent="1"/>
    </xf>
    <xf numFmtId="0" fontId="5" fillId="0" borderId="6" xfId="0" applyFont="1" applyBorder="1" applyAlignment="1">
      <alignment horizontal="left" vertical="center" indent="1"/>
    </xf>
    <xf numFmtId="0" fontId="4" fillId="0" borderId="18" xfId="0" applyFont="1" applyBorder="1" applyAlignment="1">
      <alignment horizontal="center" vertical="center"/>
    </xf>
    <xf numFmtId="0" fontId="4" fillId="0" borderId="0" xfId="0" applyFont="1" applyAlignment="1">
      <alignment horizontal="center" vertical="center"/>
    </xf>
    <xf numFmtId="0" fontId="4" fillId="0" borderId="19" xfId="0" applyFont="1" applyBorder="1" applyAlignment="1">
      <alignment horizontal="center" vertical="center"/>
    </xf>
    <xf numFmtId="0" fontId="5" fillId="0" borderId="42" xfId="0" applyFont="1" applyBorder="1" applyAlignment="1">
      <alignment horizontal="left" vertical="center" wrapText="1" indent="1"/>
    </xf>
    <xf numFmtId="0" fontId="5" fillId="0" borderId="43" xfId="0" applyFont="1" applyBorder="1" applyAlignment="1">
      <alignment horizontal="left" vertical="center" wrapText="1" indent="1"/>
    </xf>
    <xf numFmtId="0" fontId="5" fillId="0" borderId="44" xfId="0" applyFont="1" applyBorder="1" applyAlignment="1">
      <alignment horizontal="left" vertical="center" wrapText="1" indent="1"/>
    </xf>
    <xf numFmtId="0" fontId="5" fillId="0" borderId="45" xfId="0" applyFont="1" applyBorder="1" applyAlignment="1">
      <alignment horizontal="left" vertical="center" wrapText="1" indent="1"/>
    </xf>
    <xf numFmtId="0" fontId="5" fillId="0" borderId="0" xfId="0" applyFont="1" applyAlignment="1">
      <alignment horizontal="left" vertical="center" wrapText="1" indent="1"/>
    </xf>
    <xf numFmtId="0" fontId="5" fillId="0" borderId="46" xfId="0" applyFont="1" applyBorder="1" applyAlignment="1">
      <alignment horizontal="left" vertical="center" wrapText="1" indent="1"/>
    </xf>
    <xf numFmtId="0" fontId="5" fillId="0" borderId="47" xfId="0" applyFont="1" applyBorder="1" applyAlignment="1">
      <alignment horizontal="left" vertical="center" wrapText="1" indent="1"/>
    </xf>
    <xf numFmtId="0" fontId="5" fillId="0" borderId="48" xfId="0" applyFont="1" applyBorder="1" applyAlignment="1">
      <alignment horizontal="left" vertical="center" wrapText="1" indent="1"/>
    </xf>
    <xf numFmtId="0" fontId="5" fillId="0" borderId="49" xfId="0" applyFont="1" applyBorder="1" applyAlignment="1">
      <alignment horizontal="left" vertical="center" wrapText="1" indent="1"/>
    </xf>
    <xf numFmtId="0" fontId="0" fillId="0" borderId="3" xfId="0" applyBorder="1" applyAlignment="1">
      <alignment horizontal="center" vertical="center"/>
    </xf>
    <xf numFmtId="0" fontId="0" fillId="0" borderId="10" xfId="0" applyBorder="1" applyAlignment="1">
      <alignment horizontal="center" vertical="center"/>
    </xf>
    <xf numFmtId="0" fontId="0" fillId="0" borderId="5" xfId="0" applyBorder="1" applyAlignment="1">
      <alignment horizontal="center" vertical="center" wrapText="1"/>
    </xf>
    <xf numFmtId="0" fontId="0" fillId="0" borderId="2" xfId="0" applyBorder="1" applyAlignment="1">
      <alignment horizontal="left" vertical="top" wrapText="1"/>
    </xf>
    <xf numFmtId="0" fontId="0" fillId="0" borderId="3" xfId="0" applyBorder="1" applyAlignment="1">
      <alignment horizontal="left" vertical="top" wrapText="1"/>
    </xf>
    <xf numFmtId="0" fontId="0" fillId="0" borderId="4" xfId="0" applyBorder="1" applyAlignment="1">
      <alignment horizontal="left" vertical="top" wrapText="1"/>
    </xf>
    <xf numFmtId="0" fontId="5" fillId="0" borderId="0" xfId="0" applyFont="1" applyAlignment="1">
      <alignment horizontal="left" vertical="center" wrapText="1" indent="2"/>
    </xf>
    <xf numFmtId="0" fontId="5" fillId="0" borderId="28" xfId="0" applyFont="1" applyBorder="1" applyAlignment="1">
      <alignment horizontal="left" vertical="center" wrapText="1" indent="2"/>
    </xf>
    <xf numFmtId="0" fontId="0" fillId="0" borderId="2" xfId="0" applyBorder="1" applyAlignment="1">
      <alignment horizontal="left" vertical="top"/>
    </xf>
    <xf numFmtId="0" fontId="0" fillId="0" borderId="3" xfId="0" applyBorder="1" applyAlignment="1">
      <alignment horizontal="left" vertical="top"/>
    </xf>
    <xf numFmtId="0" fontId="0" fillId="0" borderId="4" xfId="0" applyBorder="1" applyAlignment="1">
      <alignment horizontal="left" vertical="top"/>
    </xf>
    <xf numFmtId="0" fontId="0" fillId="0" borderId="0" xfId="0" applyAlignment="1">
      <alignment horizontal="left" vertical="center" wrapText="1" indent="1"/>
    </xf>
    <xf numFmtId="0" fontId="0" fillId="0" borderId="28" xfId="0" applyBorder="1" applyAlignment="1">
      <alignment horizontal="left" vertical="center" wrapText="1" indent="1"/>
    </xf>
    <xf numFmtId="0" fontId="0" fillId="0" borderId="58" xfId="0" applyBorder="1" applyAlignment="1">
      <alignment horizontal="left" vertical="top" wrapText="1"/>
    </xf>
    <xf numFmtId="0" fontId="0" fillId="0" borderId="59" xfId="0" applyBorder="1" applyAlignment="1">
      <alignment horizontal="left" vertical="top" wrapText="1"/>
    </xf>
    <xf numFmtId="0" fontId="0" fillId="0" borderId="60" xfId="0" applyBorder="1" applyAlignment="1">
      <alignment horizontal="left" vertical="top" wrapText="1"/>
    </xf>
    <xf numFmtId="0" fontId="0" fillId="0" borderId="42" xfId="0" applyBorder="1" applyAlignment="1">
      <alignment horizontal="center" vertical="center" wrapText="1"/>
    </xf>
    <xf numFmtId="0" fontId="0" fillId="0" borderId="43" xfId="0" applyBorder="1" applyAlignment="1">
      <alignment horizontal="center" vertical="center" wrapText="1"/>
    </xf>
    <xf numFmtId="0" fontId="5" fillId="0" borderId="18" xfId="0" applyFont="1" applyBorder="1" applyAlignment="1" applyProtection="1">
      <alignment horizontal="center" vertical="center" wrapText="1"/>
      <protection locked="0"/>
    </xf>
    <xf numFmtId="0" fontId="5" fillId="0" borderId="19" xfId="0" applyFont="1" applyBorder="1" applyAlignment="1" applyProtection="1">
      <alignment horizontal="center" vertical="center" wrapText="1"/>
      <protection locked="0"/>
    </xf>
    <xf numFmtId="0" fontId="5" fillId="0" borderId="74" xfId="0" applyFont="1" applyBorder="1" applyAlignment="1" applyProtection="1">
      <alignment horizontal="center" vertical="center" wrapText="1"/>
      <protection locked="0"/>
    </xf>
    <xf numFmtId="0" fontId="5" fillId="0" borderId="75" xfId="0" applyFont="1" applyBorder="1" applyAlignment="1" applyProtection="1">
      <alignment horizontal="center" vertical="center" wrapText="1"/>
      <protection locked="0"/>
    </xf>
    <xf numFmtId="0" fontId="0" fillId="0" borderId="0" xfId="0" applyAlignment="1">
      <alignment horizontal="center" vertical="center" shrinkToFit="1"/>
    </xf>
    <xf numFmtId="0" fontId="5" fillId="0" borderId="69" xfId="0" applyFont="1" applyBorder="1" applyAlignment="1">
      <alignment horizontal="center" vertical="center" wrapText="1"/>
    </xf>
    <xf numFmtId="0" fontId="5" fillId="0" borderId="70" xfId="0" applyFont="1" applyBorder="1" applyAlignment="1">
      <alignment horizontal="center" vertical="center" wrapText="1"/>
    </xf>
    <xf numFmtId="0" fontId="0" fillId="0" borderId="15" xfId="0" applyBorder="1" applyAlignment="1">
      <alignment horizontal="center" vertical="center" wrapText="1"/>
    </xf>
    <xf numFmtId="0" fontId="0" fillId="0" borderId="17" xfId="0" applyBorder="1" applyAlignment="1">
      <alignment horizontal="center" vertical="center" wrapText="1"/>
    </xf>
    <xf numFmtId="0" fontId="0" fillId="0" borderId="18" xfId="0"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shrinkToFit="1"/>
    </xf>
    <xf numFmtId="0" fontId="0" fillId="0" borderId="19" xfId="0" applyBorder="1" applyAlignment="1">
      <alignment horizontal="center" vertical="center" shrinkToFit="1"/>
    </xf>
    <xf numFmtId="0" fontId="0" fillId="0" borderId="23" xfId="0" applyBorder="1" applyAlignment="1">
      <alignment horizontal="center" vertical="center" shrinkToFit="1"/>
    </xf>
    <xf numFmtId="0" fontId="0" fillId="0" borderId="68" xfId="0" applyBorder="1" applyAlignment="1">
      <alignment horizontal="center" vertical="center" shrinkToFit="1"/>
    </xf>
    <xf numFmtId="0" fontId="5" fillId="0" borderId="15"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0" xfId="0" applyFont="1" applyAlignment="1">
      <alignment horizontal="center" vertical="center"/>
    </xf>
    <xf numFmtId="0" fontId="5" fillId="0" borderId="0" xfId="0" applyFont="1" applyAlignment="1" applyProtection="1">
      <alignment horizontal="center" vertical="center"/>
      <protection locked="0"/>
    </xf>
    <xf numFmtId="0" fontId="0" fillId="0" borderId="50" xfId="0" applyBorder="1" applyAlignment="1">
      <alignment horizontal="left" vertical="center" wrapText="1" indent="1"/>
    </xf>
    <xf numFmtId="0" fontId="5" fillId="0" borderId="51" xfId="0" applyFont="1" applyBorder="1" applyAlignment="1">
      <alignment horizontal="left" vertical="center" indent="1"/>
    </xf>
    <xf numFmtId="0" fontId="5" fillId="0" borderId="52" xfId="0" applyFont="1" applyBorder="1" applyAlignment="1">
      <alignment horizontal="left" vertical="center" indent="1"/>
    </xf>
    <xf numFmtId="0" fontId="5" fillId="0" borderId="53" xfId="0" applyFont="1" applyBorder="1" applyAlignment="1">
      <alignment horizontal="left" vertical="center" indent="1"/>
    </xf>
    <xf numFmtId="0" fontId="5" fillId="0" borderId="1" xfId="0" applyFont="1" applyBorder="1" applyAlignment="1">
      <alignment horizontal="left" vertical="center" indent="1"/>
    </xf>
    <xf numFmtId="0" fontId="5" fillId="0" borderId="54" xfId="0" applyFont="1" applyBorder="1" applyAlignment="1">
      <alignment horizontal="left" vertical="center" indent="1"/>
    </xf>
    <xf numFmtId="0" fontId="5" fillId="0" borderId="55" xfId="0" applyFont="1" applyBorder="1" applyAlignment="1">
      <alignment horizontal="left" vertical="center" indent="1"/>
    </xf>
    <xf numFmtId="0" fontId="5" fillId="0" borderId="56" xfId="0" applyFont="1" applyBorder="1" applyAlignment="1">
      <alignment horizontal="left" vertical="center" indent="1"/>
    </xf>
    <xf numFmtId="0" fontId="5" fillId="0" borderId="57" xfId="0" applyFont="1" applyBorder="1" applyAlignment="1">
      <alignment horizontal="left" vertical="center" indent="1"/>
    </xf>
    <xf numFmtId="0" fontId="0" fillId="0" borderId="2" xfId="0" applyBorder="1" applyAlignment="1">
      <alignment horizontal="right" vertical="center" wrapText="1"/>
    </xf>
    <xf numFmtId="0" fontId="0" fillId="0" borderId="3" xfId="0" applyBorder="1" applyAlignment="1">
      <alignment horizontal="right" vertical="center" wrapText="1"/>
    </xf>
    <xf numFmtId="0" fontId="0" fillId="0" borderId="4" xfId="0" applyBorder="1" applyAlignment="1">
      <alignment horizontal="right" vertical="center" wrapText="1"/>
    </xf>
    <xf numFmtId="0" fontId="0" fillId="0" borderId="5" xfId="0" applyBorder="1" applyAlignment="1">
      <alignment horizontal="left" vertical="center" wrapText="1"/>
    </xf>
    <xf numFmtId="0" fontId="0" fillId="0" borderId="10" xfId="0" applyBorder="1" applyAlignment="1">
      <alignment horizontal="left" vertical="center" wrapText="1"/>
    </xf>
    <xf numFmtId="0" fontId="0" fillId="0" borderId="6" xfId="0" applyBorder="1" applyAlignment="1">
      <alignment horizontal="left" vertical="center" wrapText="1"/>
    </xf>
    <xf numFmtId="0" fontId="0" fillId="0" borderId="2" xfId="0" applyBorder="1" applyAlignment="1">
      <alignment horizontal="left" vertical="center" wrapText="1"/>
    </xf>
    <xf numFmtId="0" fontId="0" fillId="0" borderId="4" xfId="0" applyBorder="1" applyAlignment="1">
      <alignment horizontal="left" vertical="center" wrapText="1"/>
    </xf>
    <xf numFmtId="0" fontId="0" fillId="0" borderId="2" xfId="0" applyBorder="1" applyAlignment="1">
      <alignment horizontal="left" vertical="center" shrinkToFit="1"/>
    </xf>
    <xf numFmtId="0" fontId="0" fillId="0" borderId="4" xfId="0" applyBorder="1" applyAlignment="1">
      <alignment horizontal="left" vertical="center" shrinkToFit="1"/>
    </xf>
    <xf numFmtId="0" fontId="0" fillId="0" borderId="7" xfId="0" applyBorder="1" applyAlignment="1">
      <alignment horizontal="left" vertical="center" wrapText="1"/>
    </xf>
    <xf numFmtId="0" fontId="0" fillId="0" borderId="27" xfId="0" applyBorder="1" applyAlignment="1">
      <alignment horizontal="left"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42" xfId="0" applyBorder="1" applyAlignment="1">
      <alignment horizontal="left" vertical="center" wrapText="1" indent="1"/>
    </xf>
    <xf numFmtId="0" fontId="0" fillId="0" borderId="43" xfId="0" applyBorder="1" applyAlignment="1">
      <alignment horizontal="left" vertical="center" wrapText="1" indent="1"/>
    </xf>
    <xf numFmtId="0" fontId="0" fillId="0" borderId="44" xfId="0" applyBorder="1" applyAlignment="1">
      <alignment horizontal="left" vertical="center" wrapText="1" indent="1"/>
    </xf>
    <xf numFmtId="0" fontId="0" fillId="0" borderId="45" xfId="0" applyBorder="1" applyAlignment="1">
      <alignment horizontal="left" vertical="center" wrapText="1" indent="1"/>
    </xf>
    <xf numFmtId="0" fontId="0" fillId="0" borderId="46" xfId="0" applyBorder="1" applyAlignment="1">
      <alignment horizontal="left" vertical="center" wrapText="1" indent="1"/>
    </xf>
    <xf numFmtId="0" fontId="0" fillId="0" borderId="47" xfId="0" applyBorder="1" applyAlignment="1">
      <alignment horizontal="left" vertical="center" wrapText="1" indent="1"/>
    </xf>
    <xf numFmtId="0" fontId="0" fillId="0" borderId="48" xfId="0" applyBorder="1" applyAlignment="1">
      <alignment horizontal="left" vertical="center" wrapText="1" indent="1"/>
    </xf>
    <xf numFmtId="0" fontId="0" fillId="0" borderId="49" xfId="0" applyBorder="1" applyAlignment="1">
      <alignment horizontal="left" vertical="center" wrapText="1" indent="1"/>
    </xf>
    <xf numFmtId="0" fontId="0" fillId="0" borderId="2" xfId="0" applyBorder="1" applyAlignment="1">
      <alignment horizontal="right" vertical="center"/>
    </xf>
    <xf numFmtId="0" fontId="0" fillId="0" borderId="4" xfId="0" applyBorder="1" applyAlignment="1">
      <alignment horizontal="right"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5" fillId="0" borderId="43" xfId="0" applyFont="1" applyBorder="1" applyAlignment="1">
      <alignment horizontal="left" vertical="center" indent="1"/>
    </xf>
    <xf numFmtId="0" fontId="5" fillId="0" borderId="44" xfId="0" applyFont="1" applyBorder="1" applyAlignment="1">
      <alignment horizontal="left" vertical="center" indent="1"/>
    </xf>
    <xf numFmtId="0" fontId="5" fillId="0" borderId="47" xfId="0" applyFont="1" applyBorder="1" applyAlignment="1">
      <alignment horizontal="left" vertical="center" indent="1"/>
    </xf>
    <xf numFmtId="0" fontId="5" fillId="0" borderId="48" xfId="0" applyFont="1" applyBorder="1" applyAlignment="1">
      <alignment horizontal="left" vertical="center" indent="1"/>
    </xf>
    <xf numFmtId="0" fontId="5" fillId="0" borderId="49" xfId="0" applyFont="1" applyBorder="1" applyAlignment="1">
      <alignment horizontal="left" vertical="center" indent="1"/>
    </xf>
    <xf numFmtId="0" fontId="0" fillId="0" borderId="1" xfId="0" applyBorder="1" applyAlignment="1">
      <alignment horizontal="center" vertical="center"/>
    </xf>
    <xf numFmtId="0" fontId="0" fillId="0" borderId="2" xfId="0" applyBorder="1" applyAlignment="1">
      <alignment horizontal="left" vertical="center" wrapText="1" shrinkToFit="1"/>
    </xf>
    <xf numFmtId="0" fontId="0" fillId="0" borderId="4" xfId="0" applyBorder="1" applyAlignment="1">
      <alignment horizontal="left" vertical="center" wrapText="1" shrinkToFit="1"/>
    </xf>
    <xf numFmtId="0" fontId="0" fillId="0" borderId="7" xfId="0" applyBorder="1" applyAlignment="1">
      <alignment horizontal="right" vertical="center"/>
    </xf>
    <xf numFmtId="0" fontId="0" fillId="0" borderId="27" xfId="0" applyBorder="1" applyAlignment="1">
      <alignment horizontal="right" vertical="center"/>
    </xf>
    <xf numFmtId="0" fontId="0" fillId="0" borderId="1" xfId="0" applyBorder="1" applyAlignment="1">
      <alignment horizontal="center" vertical="center" wrapText="1"/>
    </xf>
    <xf numFmtId="0" fontId="0" fillId="0" borderId="2" xfId="0" applyBorder="1" applyAlignment="1">
      <alignment horizontal="center" vertical="center" shrinkToFit="1"/>
    </xf>
    <xf numFmtId="0" fontId="0" fillId="0" borderId="4" xfId="0" applyBorder="1" applyAlignment="1">
      <alignment horizontal="center" vertical="center" shrinkToFit="1"/>
    </xf>
    <xf numFmtId="0" fontId="27" fillId="0" borderId="0" xfId="0" applyFont="1" applyAlignment="1">
      <alignment horizontal="left" vertical="center" wrapText="1"/>
    </xf>
    <xf numFmtId="0" fontId="15" fillId="0" borderId="0" xfId="0" applyFont="1" applyAlignment="1">
      <alignment horizontal="left" vertical="center" wrapText="1"/>
    </xf>
    <xf numFmtId="0" fontId="7" fillId="0" borderId="42" xfId="0" applyFont="1" applyBorder="1" applyAlignment="1">
      <alignment horizontal="left" vertical="center" wrapText="1" indent="1"/>
    </xf>
    <xf numFmtId="0" fontId="7" fillId="0" borderId="43" xfId="0" applyFont="1" applyBorder="1" applyAlignment="1">
      <alignment horizontal="left" vertical="center" wrapText="1" indent="1"/>
    </xf>
    <xf numFmtId="0" fontId="7" fillId="0" borderId="44" xfId="0" applyFont="1" applyBorder="1" applyAlignment="1">
      <alignment horizontal="left" vertical="center" wrapText="1" indent="1"/>
    </xf>
    <xf numFmtId="0" fontId="7" fillId="0" borderId="45" xfId="0" applyFont="1" applyBorder="1" applyAlignment="1">
      <alignment horizontal="left" vertical="center" wrapText="1" indent="1"/>
    </xf>
    <xf numFmtId="0" fontId="7" fillId="0" borderId="0" xfId="0" applyFont="1" applyAlignment="1">
      <alignment horizontal="left" vertical="center" wrapText="1" indent="1"/>
    </xf>
    <xf numFmtId="0" fontId="7" fillId="0" borderId="46" xfId="0" applyFont="1" applyBorder="1" applyAlignment="1">
      <alignment horizontal="left" vertical="center" wrapText="1" indent="1"/>
    </xf>
    <xf numFmtId="0" fontId="7" fillId="0" borderId="47" xfId="0" applyFont="1" applyBorder="1" applyAlignment="1">
      <alignment horizontal="left" vertical="center" wrapText="1" indent="1"/>
    </xf>
    <xf numFmtId="0" fontId="7" fillId="0" borderId="48" xfId="0" applyFont="1" applyBorder="1" applyAlignment="1">
      <alignment horizontal="left" vertical="center" wrapText="1" indent="1"/>
    </xf>
    <xf numFmtId="0" fontId="7" fillId="0" borderId="49" xfId="0" applyFont="1" applyBorder="1" applyAlignment="1">
      <alignment horizontal="left" vertical="center" wrapText="1" indent="1"/>
    </xf>
    <xf numFmtId="0" fontId="0" fillId="0" borderId="5" xfId="0" applyBorder="1" applyAlignment="1">
      <alignment horizontal="left" vertical="center" wrapText="1" shrinkToFit="1"/>
    </xf>
    <xf numFmtId="0" fontId="0" fillId="0" borderId="10" xfId="0" applyBorder="1" applyAlignment="1">
      <alignment horizontal="left" vertical="center" wrapText="1" shrinkToFit="1"/>
    </xf>
    <xf numFmtId="0" fontId="0" fillId="0" borderId="6" xfId="0" applyBorder="1" applyAlignment="1">
      <alignment horizontal="left" vertical="center" wrapText="1" shrinkToFit="1"/>
    </xf>
    <xf numFmtId="0" fontId="5" fillId="0" borderId="0" xfId="0" applyFont="1" applyAlignment="1">
      <alignment horizontal="left" vertical="center" indent="1"/>
    </xf>
    <xf numFmtId="0" fontId="5" fillId="0" borderId="46" xfId="0" applyFont="1" applyBorder="1" applyAlignment="1">
      <alignment horizontal="left" vertical="center" indent="1"/>
    </xf>
    <xf numFmtId="0" fontId="29" fillId="0" borderId="2" xfId="0" applyFont="1" applyBorder="1" applyAlignment="1">
      <alignment horizontal="left" vertical="center" wrapText="1"/>
    </xf>
    <xf numFmtId="0" fontId="29" fillId="0" borderId="4" xfId="0" applyFont="1" applyBorder="1" applyAlignment="1">
      <alignment horizontal="left" vertical="center" wrapText="1"/>
    </xf>
    <xf numFmtId="0" fontId="29" fillId="0" borderId="0" xfId="0" applyFont="1" applyAlignment="1">
      <alignment horizontal="left" vertical="center" wrapText="1"/>
    </xf>
    <xf numFmtId="0" fontId="29" fillId="0" borderId="2" xfId="0" applyFont="1" applyBorder="1" applyAlignment="1">
      <alignment horizontal="right" vertical="center"/>
    </xf>
    <xf numFmtId="0" fontId="29" fillId="0" borderId="4" xfId="0" applyFont="1" applyBorder="1" applyAlignment="1">
      <alignment horizontal="right" vertical="center"/>
    </xf>
    <xf numFmtId="0" fontId="29" fillId="0" borderId="2" xfId="0" applyFont="1" applyBorder="1" applyAlignment="1">
      <alignment horizontal="left" vertical="center"/>
    </xf>
    <xf numFmtId="0" fontId="29" fillId="0" borderId="4" xfId="0" applyFont="1" applyBorder="1" applyAlignment="1">
      <alignment horizontal="left" vertical="center"/>
    </xf>
    <xf numFmtId="0" fontId="29" fillId="0" borderId="2" xfId="0" applyFont="1" applyBorder="1" applyAlignment="1">
      <alignment horizontal="left" vertical="center" shrinkToFit="1"/>
    </xf>
    <xf numFmtId="0" fontId="29" fillId="0" borderId="4" xfId="0" applyFont="1" applyBorder="1" applyAlignment="1">
      <alignment horizontal="left" vertical="center" shrinkToFit="1"/>
    </xf>
    <xf numFmtId="0" fontId="29" fillId="0" borderId="1" xfId="0" applyFont="1" applyBorder="1" applyAlignment="1">
      <alignment horizontal="center" vertical="center"/>
    </xf>
    <xf numFmtId="0" fontId="29" fillId="0" borderId="3" xfId="0" applyFont="1" applyBorder="1" applyAlignment="1">
      <alignment horizontal="left" vertical="center" wrapText="1"/>
    </xf>
    <xf numFmtId="0" fontId="29" fillId="0" borderId="1" xfId="0" applyFont="1" applyBorder="1" applyAlignment="1">
      <alignment horizontal="left" vertical="center"/>
    </xf>
    <xf numFmtId="0" fontId="29" fillId="0" borderId="1" xfId="0" applyFont="1" applyBorder="1" applyAlignment="1">
      <alignment horizontal="left" vertical="center" wrapText="1"/>
    </xf>
    <xf numFmtId="0" fontId="0" fillId="0" borderId="1" xfId="0" applyBorder="1" applyAlignment="1">
      <alignment horizontal="left" vertical="center" wrapText="1" shrinkToFit="1"/>
    </xf>
    <xf numFmtId="0" fontId="0" fillId="0" borderId="2" xfId="0" applyBorder="1" applyAlignment="1">
      <alignment horizontal="center" vertical="center" wrapText="1" shrinkToFit="1"/>
    </xf>
    <xf numFmtId="0" fontId="0" fillId="0" borderId="4" xfId="0" applyBorder="1" applyAlignment="1">
      <alignment horizontal="center" vertical="center" wrapText="1" shrinkToFit="1"/>
    </xf>
    <xf numFmtId="0" fontId="0" fillId="0" borderId="43" xfId="0" applyBorder="1" applyAlignment="1">
      <alignment horizontal="left" vertical="center" indent="1"/>
    </xf>
    <xf numFmtId="0" fontId="0" fillId="0" borderId="44" xfId="0" applyBorder="1" applyAlignment="1">
      <alignment horizontal="left" vertical="center" indent="1"/>
    </xf>
    <xf numFmtId="0" fontId="0" fillId="0" borderId="0" xfId="0" applyAlignment="1">
      <alignment horizontal="left" vertical="center" indent="1"/>
    </xf>
    <xf numFmtId="0" fontId="0" fillId="0" borderId="46" xfId="0" applyBorder="1" applyAlignment="1">
      <alignment horizontal="left" vertical="center" indent="1"/>
    </xf>
    <xf numFmtId="0" fontId="0" fillId="0" borderId="45" xfId="0" applyBorder="1" applyAlignment="1">
      <alignment horizontal="left" vertical="center" indent="1"/>
    </xf>
    <xf numFmtId="0" fontId="0" fillId="0" borderId="47" xfId="0" applyBorder="1" applyAlignment="1">
      <alignment horizontal="left" vertical="center" indent="1"/>
    </xf>
    <xf numFmtId="0" fontId="0" fillId="0" borderId="48" xfId="0" applyBorder="1" applyAlignment="1">
      <alignment horizontal="left" vertical="center" indent="1"/>
    </xf>
    <xf numFmtId="0" fontId="0" fillId="0" borderId="49" xfId="0" applyBorder="1" applyAlignment="1">
      <alignment horizontal="left" vertical="center" indent="1"/>
    </xf>
    <xf numFmtId="0" fontId="21" fillId="0" borderId="2" xfId="0" applyFont="1" applyBorder="1" applyAlignment="1">
      <alignment horizontal="left" vertical="center" wrapText="1"/>
    </xf>
    <xf numFmtId="0" fontId="10" fillId="0" borderId="4" xfId="0" applyFont="1" applyBorder="1" applyAlignment="1">
      <alignment horizontal="left" vertical="center" wrapText="1"/>
    </xf>
    <xf numFmtId="0" fontId="0" fillId="0" borderId="2" xfId="0" applyBorder="1" applyAlignment="1">
      <alignment vertical="center" wrapText="1"/>
    </xf>
    <xf numFmtId="0" fontId="0" fillId="0" borderId="4" xfId="0" applyBorder="1" applyAlignment="1">
      <alignment vertical="center" wrapText="1"/>
    </xf>
    <xf numFmtId="0" fontId="10" fillId="0" borderId="1" xfId="0" applyFont="1" applyBorder="1" applyAlignment="1">
      <alignment horizontal="center" vertical="center"/>
    </xf>
    <xf numFmtId="0" fontId="10" fillId="0" borderId="42" xfId="0" applyFont="1" applyBorder="1" applyAlignment="1">
      <alignment horizontal="left" vertical="center" wrapText="1" indent="1"/>
    </xf>
    <xf numFmtId="0" fontId="10" fillId="0" borderId="43" xfId="0" applyFont="1" applyBorder="1" applyAlignment="1">
      <alignment horizontal="left" vertical="center" indent="1"/>
    </xf>
    <xf numFmtId="0" fontId="10" fillId="0" borderId="44" xfId="0" applyFont="1" applyBorder="1" applyAlignment="1">
      <alignment horizontal="left" vertical="center" indent="1"/>
    </xf>
    <xf numFmtId="0" fontId="10" fillId="0" borderId="47" xfId="0" applyFont="1" applyBorder="1" applyAlignment="1">
      <alignment horizontal="left" vertical="center" indent="1"/>
    </xf>
    <xf numFmtId="0" fontId="10" fillId="0" borderId="48" xfId="0" applyFont="1" applyBorder="1" applyAlignment="1">
      <alignment horizontal="left" vertical="center" indent="1"/>
    </xf>
    <xf numFmtId="0" fontId="10" fillId="0" borderId="49" xfId="0" applyFont="1" applyBorder="1" applyAlignment="1">
      <alignment horizontal="left" vertical="center" indent="1"/>
    </xf>
    <xf numFmtId="0" fontId="10" fillId="0" borderId="2" xfId="0" applyFont="1" applyBorder="1" applyAlignment="1">
      <alignment horizontal="right" vertical="center"/>
    </xf>
    <xf numFmtId="0" fontId="10" fillId="0" borderId="4" xfId="0" applyFont="1" applyBorder="1" applyAlignment="1">
      <alignment horizontal="right" vertical="center"/>
    </xf>
    <xf numFmtId="0" fontId="10" fillId="0" borderId="2" xfId="0" applyFont="1" applyBorder="1" applyAlignment="1">
      <alignment horizontal="left" vertical="center" wrapText="1"/>
    </xf>
    <xf numFmtId="0" fontId="21" fillId="0" borderId="42" xfId="0" applyFont="1" applyBorder="1" applyAlignment="1">
      <alignment horizontal="left" vertical="center" wrapText="1" indent="1"/>
    </xf>
    <xf numFmtId="0" fontId="21" fillId="0" borderId="4" xfId="0" applyFont="1" applyBorder="1" applyAlignment="1">
      <alignment horizontal="left" vertical="center" wrapText="1"/>
    </xf>
    <xf numFmtId="0" fontId="8" fillId="0" borderId="0" xfId="0" applyFont="1" applyAlignment="1">
      <alignment horizontal="center" vertical="center"/>
    </xf>
    <xf numFmtId="0" fontId="5" fillId="0" borderId="0" xfId="3" applyAlignment="1">
      <alignment horizontal="center" vertical="center"/>
    </xf>
    <xf numFmtId="0" fontId="5" fillId="0" borderId="2" xfId="3" applyBorder="1" applyAlignment="1">
      <alignment horizontal="center" vertical="center"/>
    </xf>
    <xf numFmtId="0" fontId="5" fillId="0" borderId="4" xfId="3" applyBorder="1" applyAlignment="1">
      <alignment horizontal="center" vertical="center"/>
    </xf>
    <xf numFmtId="38" fontId="5" fillId="0" borderId="1" xfId="4" applyFont="1" applyBorder="1" applyAlignment="1">
      <alignment horizontal="center" vertical="center"/>
    </xf>
    <xf numFmtId="38" fontId="5" fillId="0" borderId="2" xfId="4" applyFont="1" applyFill="1" applyBorder="1" applyAlignment="1">
      <alignment horizontal="center" vertical="center"/>
    </xf>
    <xf numFmtId="38" fontId="5" fillId="0" borderId="4" xfId="4" applyFont="1" applyFill="1" applyBorder="1" applyAlignment="1">
      <alignment horizontal="center" vertical="center"/>
    </xf>
    <xf numFmtId="0" fontId="5" fillId="0" borderId="3" xfId="3" applyBorder="1" applyAlignment="1">
      <alignment horizontal="center" vertical="center"/>
    </xf>
    <xf numFmtId="38" fontId="5" fillId="0" borderId="3" xfId="4" applyFont="1" applyFill="1" applyBorder="1" applyAlignment="1">
      <alignment horizontal="center" vertical="center"/>
    </xf>
    <xf numFmtId="0" fontId="20" fillId="0" borderId="0" xfId="3" applyFont="1" applyAlignment="1">
      <alignment horizontal="center" vertical="center"/>
    </xf>
    <xf numFmtId="38" fontId="5" fillId="0" borderId="2" xfId="4" applyFont="1" applyBorder="1" applyAlignment="1">
      <alignment horizontal="center" vertical="center"/>
    </xf>
    <xf numFmtId="38" fontId="5" fillId="0" borderId="4" xfId="4" applyFont="1" applyBorder="1" applyAlignment="1">
      <alignment horizontal="center" vertical="center"/>
    </xf>
  </cellXfs>
  <cellStyles count="5">
    <cellStyle name="パーセント" xfId="2" builtinId="5"/>
    <cellStyle name="桁区切り" xfId="1" builtinId="6"/>
    <cellStyle name="桁区切り 2" xfId="4" xr:uid="{00000000-0005-0000-0000-000002000000}"/>
    <cellStyle name="標準" xfId="0" builtinId="0"/>
    <cellStyle name="標準 2" xfId="3" xr:uid="{00000000-0005-0000-0000-000004000000}"/>
  </cellStyles>
  <dxfs count="0"/>
  <tableStyles count="0" defaultTableStyle="TableStyleMedium2" defaultPivotStyle="PivotStyleLight16"/>
  <colors>
    <mruColors>
      <color rgb="FFFFFFCC"/>
      <color rgb="FF0000FF"/>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26</xdr:row>
          <xdr:rowOff>7620</xdr:rowOff>
        </xdr:from>
        <xdr:to>
          <xdr:col>2</xdr:col>
          <xdr:colOff>457200</xdr:colOff>
          <xdr:row>26</xdr:row>
          <xdr:rowOff>251460</xdr:rowOff>
        </xdr:to>
        <xdr:sp macro="" textlink="">
          <xdr:nvSpPr>
            <xdr:cNvPr id="29697" name="Check Box 1" hidden="1">
              <a:extLst>
                <a:ext uri="{63B3BB69-23CF-44E3-9099-C40C66FF867C}">
                  <a14:compatExt spid="_x0000_s29697"/>
                </a:ext>
                <a:ext uri="{FF2B5EF4-FFF2-40B4-BE49-F238E27FC236}">
                  <a16:creationId xmlns:a16="http://schemas.microsoft.com/office/drawing/2014/main" id="{00000000-0008-0000-0000-00000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26</xdr:row>
          <xdr:rowOff>7620</xdr:rowOff>
        </xdr:from>
        <xdr:to>
          <xdr:col>3</xdr:col>
          <xdr:colOff>640080</xdr:colOff>
          <xdr:row>26</xdr:row>
          <xdr:rowOff>251460</xdr:rowOff>
        </xdr:to>
        <xdr:sp macro="" textlink="">
          <xdr:nvSpPr>
            <xdr:cNvPr id="29698" name="Check Box 2" hidden="1">
              <a:extLst>
                <a:ext uri="{63B3BB69-23CF-44E3-9099-C40C66FF867C}">
                  <a14:compatExt spid="_x0000_s29698"/>
                </a:ext>
                <a:ext uri="{FF2B5EF4-FFF2-40B4-BE49-F238E27FC236}">
                  <a16:creationId xmlns:a16="http://schemas.microsoft.com/office/drawing/2014/main" id="{00000000-0008-0000-0000-00000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26</xdr:row>
          <xdr:rowOff>22860</xdr:rowOff>
        </xdr:from>
        <xdr:to>
          <xdr:col>4</xdr:col>
          <xdr:colOff>190500</xdr:colOff>
          <xdr:row>26</xdr:row>
          <xdr:rowOff>259080</xdr:rowOff>
        </xdr:to>
        <xdr:sp macro="" textlink="">
          <xdr:nvSpPr>
            <xdr:cNvPr id="29699" name="Check Box 3" hidden="1">
              <a:extLst>
                <a:ext uri="{63B3BB69-23CF-44E3-9099-C40C66FF867C}">
                  <a14:compatExt spid="_x0000_s29699"/>
                </a:ext>
                <a:ext uri="{FF2B5EF4-FFF2-40B4-BE49-F238E27FC236}">
                  <a16:creationId xmlns:a16="http://schemas.microsoft.com/office/drawing/2014/main" id="{00000000-0008-0000-0000-00000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26</xdr:row>
          <xdr:rowOff>22860</xdr:rowOff>
        </xdr:from>
        <xdr:to>
          <xdr:col>5</xdr:col>
          <xdr:colOff>228600</xdr:colOff>
          <xdr:row>26</xdr:row>
          <xdr:rowOff>259080</xdr:rowOff>
        </xdr:to>
        <xdr:sp macro="" textlink="">
          <xdr:nvSpPr>
            <xdr:cNvPr id="29700" name="Check Box 4" hidden="1">
              <a:extLst>
                <a:ext uri="{63B3BB69-23CF-44E3-9099-C40C66FF867C}">
                  <a14:compatExt spid="_x0000_s29700"/>
                </a:ext>
                <a:ext uri="{FF2B5EF4-FFF2-40B4-BE49-F238E27FC236}">
                  <a16:creationId xmlns:a16="http://schemas.microsoft.com/office/drawing/2014/main" id="{00000000-0008-0000-0000-00000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26</xdr:row>
          <xdr:rowOff>7620</xdr:rowOff>
        </xdr:from>
        <xdr:to>
          <xdr:col>4</xdr:col>
          <xdr:colOff>762000</xdr:colOff>
          <xdr:row>26</xdr:row>
          <xdr:rowOff>251460</xdr:rowOff>
        </xdr:to>
        <xdr:sp macro="" textlink="">
          <xdr:nvSpPr>
            <xdr:cNvPr id="29701" name="Check Box 5" hidden="1">
              <a:extLst>
                <a:ext uri="{63B3BB69-23CF-44E3-9099-C40C66FF867C}">
                  <a14:compatExt spid="_x0000_s29701"/>
                </a:ext>
                <a:ext uri="{FF2B5EF4-FFF2-40B4-BE49-F238E27FC236}">
                  <a16:creationId xmlns:a16="http://schemas.microsoft.com/office/drawing/2014/main" id="{00000000-0008-0000-0000-00000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26</xdr:row>
          <xdr:rowOff>0</xdr:rowOff>
        </xdr:from>
        <xdr:to>
          <xdr:col>3</xdr:col>
          <xdr:colOff>83820</xdr:colOff>
          <xdr:row>26</xdr:row>
          <xdr:rowOff>251460</xdr:rowOff>
        </xdr:to>
        <xdr:sp macro="" textlink="">
          <xdr:nvSpPr>
            <xdr:cNvPr id="29702" name="Check Box 6" hidden="1">
              <a:extLst>
                <a:ext uri="{63B3BB69-23CF-44E3-9099-C40C66FF867C}">
                  <a14:compatExt spid="_x0000_s29702"/>
                </a:ext>
                <a:ext uri="{FF2B5EF4-FFF2-40B4-BE49-F238E27FC236}">
                  <a16:creationId xmlns:a16="http://schemas.microsoft.com/office/drawing/2014/main" id="{00000000-0008-0000-0000-00000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26</xdr:row>
          <xdr:rowOff>22860</xdr:rowOff>
        </xdr:from>
        <xdr:to>
          <xdr:col>5</xdr:col>
          <xdr:colOff>861060</xdr:colOff>
          <xdr:row>26</xdr:row>
          <xdr:rowOff>259080</xdr:rowOff>
        </xdr:to>
        <xdr:sp macro="" textlink="">
          <xdr:nvSpPr>
            <xdr:cNvPr id="29703" name="Check Box 7" hidden="1">
              <a:extLst>
                <a:ext uri="{63B3BB69-23CF-44E3-9099-C40C66FF867C}">
                  <a14:compatExt spid="_x0000_s29703"/>
                </a:ext>
                <a:ext uri="{FF2B5EF4-FFF2-40B4-BE49-F238E27FC236}">
                  <a16:creationId xmlns:a16="http://schemas.microsoft.com/office/drawing/2014/main" id="{00000000-0008-0000-0000-00000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26</xdr:row>
          <xdr:rowOff>213360</xdr:rowOff>
        </xdr:from>
        <xdr:to>
          <xdr:col>2</xdr:col>
          <xdr:colOff>670560</xdr:colOff>
          <xdr:row>26</xdr:row>
          <xdr:rowOff>457200</xdr:rowOff>
        </xdr:to>
        <xdr:sp macro="" textlink="">
          <xdr:nvSpPr>
            <xdr:cNvPr id="29704" name="Check Box 8" hidden="1">
              <a:extLst>
                <a:ext uri="{63B3BB69-23CF-44E3-9099-C40C66FF867C}">
                  <a14:compatExt spid="_x0000_s29704"/>
                </a:ext>
                <a:ext uri="{FF2B5EF4-FFF2-40B4-BE49-F238E27FC236}">
                  <a16:creationId xmlns:a16="http://schemas.microsoft.com/office/drawing/2014/main" id="{00000000-0008-0000-0000-00000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26</xdr:row>
          <xdr:rowOff>190500</xdr:rowOff>
        </xdr:from>
        <xdr:to>
          <xdr:col>4</xdr:col>
          <xdr:colOff>480060</xdr:colOff>
          <xdr:row>26</xdr:row>
          <xdr:rowOff>441960</xdr:rowOff>
        </xdr:to>
        <xdr:sp macro="" textlink="">
          <xdr:nvSpPr>
            <xdr:cNvPr id="29705" name="Check Box 9" hidden="1">
              <a:extLst>
                <a:ext uri="{63B3BB69-23CF-44E3-9099-C40C66FF867C}">
                  <a14:compatExt spid="_x0000_s29705"/>
                </a:ext>
                <a:ext uri="{FF2B5EF4-FFF2-40B4-BE49-F238E27FC236}">
                  <a16:creationId xmlns:a16="http://schemas.microsoft.com/office/drawing/2014/main" id="{00000000-0008-0000-0000-00000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26</xdr:row>
          <xdr:rowOff>213360</xdr:rowOff>
        </xdr:from>
        <xdr:to>
          <xdr:col>3</xdr:col>
          <xdr:colOff>76200</xdr:colOff>
          <xdr:row>26</xdr:row>
          <xdr:rowOff>449580</xdr:rowOff>
        </xdr:to>
        <xdr:sp macro="" textlink="">
          <xdr:nvSpPr>
            <xdr:cNvPr id="29706" name="Check Box 10" hidden="1">
              <a:extLst>
                <a:ext uri="{63B3BB69-23CF-44E3-9099-C40C66FF867C}">
                  <a14:compatExt spid="_x0000_s29706"/>
                </a:ext>
                <a:ext uri="{FF2B5EF4-FFF2-40B4-BE49-F238E27FC236}">
                  <a16:creationId xmlns:a16="http://schemas.microsoft.com/office/drawing/2014/main" id="{00000000-0008-0000-0000-00000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26</xdr:row>
          <xdr:rowOff>198120</xdr:rowOff>
        </xdr:from>
        <xdr:to>
          <xdr:col>4</xdr:col>
          <xdr:colOff>990600</xdr:colOff>
          <xdr:row>26</xdr:row>
          <xdr:rowOff>441960</xdr:rowOff>
        </xdr:to>
        <xdr:sp macro="" textlink="">
          <xdr:nvSpPr>
            <xdr:cNvPr id="29707" name="Check Box 11" hidden="1">
              <a:extLst>
                <a:ext uri="{63B3BB69-23CF-44E3-9099-C40C66FF867C}">
                  <a14:compatExt spid="_x0000_s29707"/>
                </a:ext>
                <a:ext uri="{FF2B5EF4-FFF2-40B4-BE49-F238E27FC236}">
                  <a16:creationId xmlns:a16="http://schemas.microsoft.com/office/drawing/2014/main" id="{00000000-0008-0000-0000-00000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26</xdr:row>
          <xdr:rowOff>190500</xdr:rowOff>
        </xdr:from>
        <xdr:to>
          <xdr:col>3</xdr:col>
          <xdr:colOff>861060</xdr:colOff>
          <xdr:row>26</xdr:row>
          <xdr:rowOff>441960</xdr:rowOff>
        </xdr:to>
        <xdr:sp macro="" textlink="">
          <xdr:nvSpPr>
            <xdr:cNvPr id="29708" name="Check Box 12" hidden="1">
              <a:extLst>
                <a:ext uri="{63B3BB69-23CF-44E3-9099-C40C66FF867C}">
                  <a14:compatExt spid="_x0000_s29708"/>
                </a:ext>
                <a:ext uri="{FF2B5EF4-FFF2-40B4-BE49-F238E27FC236}">
                  <a16:creationId xmlns:a16="http://schemas.microsoft.com/office/drawing/2014/main" id="{00000000-0008-0000-0000-00000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27</xdr:row>
          <xdr:rowOff>7620</xdr:rowOff>
        </xdr:from>
        <xdr:to>
          <xdr:col>2</xdr:col>
          <xdr:colOff>457200</xdr:colOff>
          <xdr:row>27</xdr:row>
          <xdr:rowOff>251460</xdr:rowOff>
        </xdr:to>
        <xdr:sp macro="" textlink="">
          <xdr:nvSpPr>
            <xdr:cNvPr id="29709" name="Check Box 13" hidden="1">
              <a:extLst>
                <a:ext uri="{63B3BB69-23CF-44E3-9099-C40C66FF867C}">
                  <a14:compatExt spid="_x0000_s29709"/>
                </a:ext>
                <a:ext uri="{FF2B5EF4-FFF2-40B4-BE49-F238E27FC236}">
                  <a16:creationId xmlns:a16="http://schemas.microsoft.com/office/drawing/2014/main" id="{00000000-0008-0000-0000-00000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27</xdr:row>
          <xdr:rowOff>7620</xdr:rowOff>
        </xdr:from>
        <xdr:to>
          <xdr:col>3</xdr:col>
          <xdr:colOff>640080</xdr:colOff>
          <xdr:row>27</xdr:row>
          <xdr:rowOff>251460</xdr:rowOff>
        </xdr:to>
        <xdr:sp macro="" textlink="">
          <xdr:nvSpPr>
            <xdr:cNvPr id="29710" name="Check Box 14" hidden="1">
              <a:extLst>
                <a:ext uri="{63B3BB69-23CF-44E3-9099-C40C66FF867C}">
                  <a14:compatExt spid="_x0000_s29710"/>
                </a:ext>
                <a:ext uri="{FF2B5EF4-FFF2-40B4-BE49-F238E27FC236}">
                  <a16:creationId xmlns:a16="http://schemas.microsoft.com/office/drawing/2014/main" id="{00000000-0008-0000-0000-00000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27</xdr:row>
          <xdr:rowOff>22860</xdr:rowOff>
        </xdr:from>
        <xdr:to>
          <xdr:col>4</xdr:col>
          <xdr:colOff>190500</xdr:colOff>
          <xdr:row>27</xdr:row>
          <xdr:rowOff>259080</xdr:rowOff>
        </xdr:to>
        <xdr:sp macro="" textlink="">
          <xdr:nvSpPr>
            <xdr:cNvPr id="29711" name="Check Box 15" hidden="1">
              <a:extLst>
                <a:ext uri="{63B3BB69-23CF-44E3-9099-C40C66FF867C}">
                  <a14:compatExt spid="_x0000_s29711"/>
                </a:ext>
                <a:ext uri="{FF2B5EF4-FFF2-40B4-BE49-F238E27FC236}">
                  <a16:creationId xmlns:a16="http://schemas.microsoft.com/office/drawing/2014/main" id="{00000000-0008-0000-0000-00000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27</xdr:row>
          <xdr:rowOff>7620</xdr:rowOff>
        </xdr:from>
        <xdr:to>
          <xdr:col>5</xdr:col>
          <xdr:colOff>228600</xdr:colOff>
          <xdr:row>27</xdr:row>
          <xdr:rowOff>251460</xdr:rowOff>
        </xdr:to>
        <xdr:sp macro="" textlink="">
          <xdr:nvSpPr>
            <xdr:cNvPr id="29712" name="Check Box 16" hidden="1">
              <a:extLst>
                <a:ext uri="{63B3BB69-23CF-44E3-9099-C40C66FF867C}">
                  <a14:compatExt spid="_x0000_s29712"/>
                </a:ext>
                <a:ext uri="{FF2B5EF4-FFF2-40B4-BE49-F238E27FC236}">
                  <a16:creationId xmlns:a16="http://schemas.microsoft.com/office/drawing/2014/main" id="{00000000-0008-0000-0000-00001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27</xdr:row>
          <xdr:rowOff>7620</xdr:rowOff>
        </xdr:from>
        <xdr:to>
          <xdr:col>4</xdr:col>
          <xdr:colOff>762000</xdr:colOff>
          <xdr:row>27</xdr:row>
          <xdr:rowOff>251460</xdr:rowOff>
        </xdr:to>
        <xdr:sp macro="" textlink="">
          <xdr:nvSpPr>
            <xdr:cNvPr id="29713" name="Check Box 17" hidden="1">
              <a:extLst>
                <a:ext uri="{63B3BB69-23CF-44E3-9099-C40C66FF867C}">
                  <a14:compatExt spid="_x0000_s29713"/>
                </a:ext>
                <a:ext uri="{FF2B5EF4-FFF2-40B4-BE49-F238E27FC236}">
                  <a16:creationId xmlns:a16="http://schemas.microsoft.com/office/drawing/2014/main" id="{00000000-0008-0000-0000-00001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27</xdr:row>
          <xdr:rowOff>0</xdr:rowOff>
        </xdr:from>
        <xdr:to>
          <xdr:col>3</xdr:col>
          <xdr:colOff>83820</xdr:colOff>
          <xdr:row>27</xdr:row>
          <xdr:rowOff>251460</xdr:rowOff>
        </xdr:to>
        <xdr:sp macro="" textlink="">
          <xdr:nvSpPr>
            <xdr:cNvPr id="29714" name="Check Box 18" hidden="1">
              <a:extLst>
                <a:ext uri="{63B3BB69-23CF-44E3-9099-C40C66FF867C}">
                  <a14:compatExt spid="_x0000_s29714"/>
                </a:ext>
                <a:ext uri="{FF2B5EF4-FFF2-40B4-BE49-F238E27FC236}">
                  <a16:creationId xmlns:a16="http://schemas.microsoft.com/office/drawing/2014/main" id="{00000000-0008-0000-0000-00001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27</xdr:row>
          <xdr:rowOff>7620</xdr:rowOff>
        </xdr:from>
        <xdr:to>
          <xdr:col>5</xdr:col>
          <xdr:colOff>861060</xdr:colOff>
          <xdr:row>27</xdr:row>
          <xdr:rowOff>251460</xdr:rowOff>
        </xdr:to>
        <xdr:sp macro="" textlink="">
          <xdr:nvSpPr>
            <xdr:cNvPr id="29715" name="Check Box 19" hidden="1">
              <a:extLst>
                <a:ext uri="{63B3BB69-23CF-44E3-9099-C40C66FF867C}">
                  <a14:compatExt spid="_x0000_s29715"/>
                </a:ext>
                <a:ext uri="{FF2B5EF4-FFF2-40B4-BE49-F238E27FC236}">
                  <a16:creationId xmlns:a16="http://schemas.microsoft.com/office/drawing/2014/main" id="{00000000-0008-0000-0000-00001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27</xdr:row>
          <xdr:rowOff>213360</xdr:rowOff>
        </xdr:from>
        <xdr:to>
          <xdr:col>2</xdr:col>
          <xdr:colOff>655320</xdr:colOff>
          <xdr:row>27</xdr:row>
          <xdr:rowOff>457200</xdr:rowOff>
        </xdr:to>
        <xdr:sp macro="" textlink="">
          <xdr:nvSpPr>
            <xdr:cNvPr id="29716" name="Check Box 20" hidden="1">
              <a:extLst>
                <a:ext uri="{63B3BB69-23CF-44E3-9099-C40C66FF867C}">
                  <a14:compatExt spid="_x0000_s29716"/>
                </a:ext>
                <a:ext uri="{FF2B5EF4-FFF2-40B4-BE49-F238E27FC236}">
                  <a16:creationId xmlns:a16="http://schemas.microsoft.com/office/drawing/2014/main" id="{00000000-0008-0000-0000-00001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27</xdr:row>
          <xdr:rowOff>190500</xdr:rowOff>
        </xdr:from>
        <xdr:to>
          <xdr:col>4</xdr:col>
          <xdr:colOff>480060</xdr:colOff>
          <xdr:row>27</xdr:row>
          <xdr:rowOff>441960</xdr:rowOff>
        </xdr:to>
        <xdr:sp macro="" textlink="">
          <xdr:nvSpPr>
            <xdr:cNvPr id="29717" name="Check Box 21" hidden="1">
              <a:extLst>
                <a:ext uri="{63B3BB69-23CF-44E3-9099-C40C66FF867C}">
                  <a14:compatExt spid="_x0000_s29717"/>
                </a:ext>
                <a:ext uri="{FF2B5EF4-FFF2-40B4-BE49-F238E27FC236}">
                  <a16:creationId xmlns:a16="http://schemas.microsoft.com/office/drawing/2014/main" id="{00000000-0008-0000-0000-00001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27</xdr:row>
          <xdr:rowOff>213360</xdr:rowOff>
        </xdr:from>
        <xdr:to>
          <xdr:col>3</xdr:col>
          <xdr:colOff>76200</xdr:colOff>
          <xdr:row>27</xdr:row>
          <xdr:rowOff>441960</xdr:rowOff>
        </xdr:to>
        <xdr:sp macro="" textlink="">
          <xdr:nvSpPr>
            <xdr:cNvPr id="29718" name="Check Box 22" hidden="1">
              <a:extLst>
                <a:ext uri="{63B3BB69-23CF-44E3-9099-C40C66FF867C}">
                  <a14:compatExt spid="_x0000_s29718"/>
                </a:ext>
                <a:ext uri="{FF2B5EF4-FFF2-40B4-BE49-F238E27FC236}">
                  <a16:creationId xmlns:a16="http://schemas.microsoft.com/office/drawing/2014/main" id="{00000000-0008-0000-0000-00001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27</xdr:row>
          <xdr:rowOff>198120</xdr:rowOff>
        </xdr:from>
        <xdr:to>
          <xdr:col>4</xdr:col>
          <xdr:colOff>990600</xdr:colOff>
          <xdr:row>27</xdr:row>
          <xdr:rowOff>441960</xdr:rowOff>
        </xdr:to>
        <xdr:sp macro="" textlink="">
          <xdr:nvSpPr>
            <xdr:cNvPr id="29719" name="Check Box 23" hidden="1">
              <a:extLst>
                <a:ext uri="{63B3BB69-23CF-44E3-9099-C40C66FF867C}">
                  <a14:compatExt spid="_x0000_s29719"/>
                </a:ext>
                <a:ext uri="{FF2B5EF4-FFF2-40B4-BE49-F238E27FC236}">
                  <a16:creationId xmlns:a16="http://schemas.microsoft.com/office/drawing/2014/main" id="{00000000-0008-0000-0000-00001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27</xdr:row>
          <xdr:rowOff>190500</xdr:rowOff>
        </xdr:from>
        <xdr:to>
          <xdr:col>3</xdr:col>
          <xdr:colOff>861060</xdr:colOff>
          <xdr:row>27</xdr:row>
          <xdr:rowOff>441960</xdr:rowOff>
        </xdr:to>
        <xdr:sp macro="" textlink="">
          <xdr:nvSpPr>
            <xdr:cNvPr id="29720" name="Check Box 24" hidden="1">
              <a:extLst>
                <a:ext uri="{63B3BB69-23CF-44E3-9099-C40C66FF867C}">
                  <a14:compatExt spid="_x0000_s29720"/>
                </a:ext>
                <a:ext uri="{FF2B5EF4-FFF2-40B4-BE49-F238E27FC236}">
                  <a16:creationId xmlns:a16="http://schemas.microsoft.com/office/drawing/2014/main" id="{00000000-0008-0000-0000-00001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28</xdr:row>
          <xdr:rowOff>7620</xdr:rowOff>
        </xdr:from>
        <xdr:to>
          <xdr:col>2</xdr:col>
          <xdr:colOff>457200</xdr:colOff>
          <xdr:row>28</xdr:row>
          <xdr:rowOff>259080</xdr:rowOff>
        </xdr:to>
        <xdr:sp macro="" textlink="">
          <xdr:nvSpPr>
            <xdr:cNvPr id="29721" name="Check Box 25" hidden="1">
              <a:extLst>
                <a:ext uri="{63B3BB69-23CF-44E3-9099-C40C66FF867C}">
                  <a14:compatExt spid="_x0000_s29721"/>
                </a:ext>
                <a:ext uri="{FF2B5EF4-FFF2-40B4-BE49-F238E27FC236}">
                  <a16:creationId xmlns:a16="http://schemas.microsoft.com/office/drawing/2014/main" id="{00000000-0008-0000-0000-00001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28</xdr:row>
          <xdr:rowOff>7620</xdr:rowOff>
        </xdr:from>
        <xdr:to>
          <xdr:col>3</xdr:col>
          <xdr:colOff>632460</xdr:colOff>
          <xdr:row>28</xdr:row>
          <xdr:rowOff>259080</xdr:rowOff>
        </xdr:to>
        <xdr:sp macro="" textlink="">
          <xdr:nvSpPr>
            <xdr:cNvPr id="29722" name="Check Box 26" hidden="1">
              <a:extLst>
                <a:ext uri="{63B3BB69-23CF-44E3-9099-C40C66FF867C}">
                  <a14:compatExt spid="_x0000_s29722"/>
                </a:ext>
                <a:ext uri="{FF2B5EF4-FFF2-40B4-BE49-F238E27FC236}">
                  <a16:creationId xmlns:a16="http://schemas.microsoft.com/office/drawing/2014/main" id="{00000000-0008-0000-0000-00001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28</xdr:row>
          <xdr:rowOff>22860</xdr:rowOff>
        </xdr:from>
        <xdr:to>
          <xdr:col>4</xdr:col>
          <xdr:colOff>190500</xdr:colOff>
          <xdr:row>28</xdr:row>
          <xdr:rowOff>251460</xdr:rowOff>
        </xdr:to>
        <xdr:sp macro="" textlink="">
          <xdr:nvSpPr>
            <xdr:cNvPr id="29723" name="Check Box 27" hidden="1">
              <a:extLst>
                <a:ext uri="{63B3BB69-23CF-44E3-9099-C40C66FF867C}">
                  <a14:compatExt spid="_x0000_s29723"/>
                </a:ext>
                <a:ext uri="{FF2B5EF4-FFF2-40B4-BE49-F238E27FC236}">
                  <a16:creationId xmlns:a16="http://schemas.microsoft.com/office/drawing/2014/main" id="{00000000-0008-0000-0000-00001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731520</xdr:colOff>
          <xdr:row>28</xdr:row>
          <xdr:rowOff>22860</xdr:rowOff>
        </xdr:from>
        <xdr:to>
          <xdr:col>5</xdr:col>
          <xdr:colOff>251460</xdr:colOff>
          <xdr:row>28</xdr:row>
          <xdr:rowOff>259080</xdr:rowOff>
        </xdr:to>
        <xdr:sp macro="" textlink="">
          <xdr:nvSpPr>
            <xdr:cNvPr id="29724" name="Check Box 28" hidden="1">
              <a:extLst>
                <a:ext uri="{63B3BB69-23CF-44E3-9099-C40C66FF867C}">
                  <a14:compatExt spid="_x0000_s29724"/>
                </a:ext>
                <a:ext uri="{FF2B5EF4-FFF2-40B4-BE49-F238E27FC236}">
                  <a16:creationId xmlns:a16="http://schemas.microsoft.com/office/drawing/2014/main" id="{00000000-0008-0000-0000-00001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28</xdr:row>
          <xdr:rowOff>7620</xdr:rowOff>
        </xdr:from>
        <xdr:to>
          <xdr:col>4</xdr:col>
          <xdr:colOff>762000</xdr:colOff>
          <xdr:row>28</xdr:row>
          <xdr:rowOff>259080</xdr:rowOff>
        </xdr:to>
        <xdr:sp macro="" textlink="">
          <xdr:nvSpPr>
            <xdr:cNvPr id="29725" name="Check Box 29" hidden="1">
              <a:extLst>
                <a:ext uri="{63B3BB69-23CF-44E3-9099-C40C66FF867C}">
                  <a14:compatExt spid="_x0000_s29725"/>
                </a:ext>
                <a:ext uri="{FF2B5EF4-FFF2-40B4-BE49-F238E27FC236}">
                  <a16:creationId xmlns:a16="http://schemas.microsoft.com/office/drawing/2014/main" id="{00000000-0008-0000-0000-00001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28</xdr:row>
          <xdr:rowOff>0</xdr:rowOff>
        </xdr:from>
        <xdr:to>
          <xdr:col>3</xdr:col>
          <xdr:colOff>99060</xdr:colOff>
          <xdr:row>28</xdr:row>
          <xdr:rowOff>251460</xdr:rowOff>
        </xdr:to>
        <xdr:sp macro="" textlink="">
          <xdr:nvSpPr>
            <xdr:cNvPr id="29726" name="Check Box 30" hidden="1">
              <a:extLst>
                <a:ext uri="{63B3BB69-23CF-44E3-9099-C40C66FF867C}">
                  <a14:compatExt spid="_x0000_s29726"/>
                </a:ext>
                <a:ext uri="{FF2B5EF4-FFF2-40B4-BE49-F238E27FC236}">
                  <a16:creationId xmlns:a16="http://schemas.microsoft.com/office/drawing/2014/main" id="{00000000-0008-0000-0000-00001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28</xdr:row>
          <xdr:rowOff>22860</xdr:rowOff>
        </xdr:from>
        <xdr:to>
          <xdr:col>5</xdr:col>
          <xdr:colOff>899160</xdr:colOff>
          <xdr:row>28</xdr:row>
          <xdr:rowOff>289560</xdr:rowOff>
        </xdr:to>
        <xdr:sp macro="" textlink="">
          <xdr:nvSpPr>
            <xdr:cNvPr id="29727" name="Check Box 31" hidden="1">
              <a:extLst>
                <a:ext uri="{63B3BB69-23CF-44E3-9099-C40C66FF867C}">
                  <a14:compatExt spid="_x0000_s29727"/>
                </a:ext>
                <a:ext uri="{FF2B5EF4-FFF2-40B4-BE49-F238E27FC236}">
                  <a16:creationId xmlns:a16="http://schemas.microsoft.com/office/drawing/2014/main" id="{00000000-0008-0000-0000-00001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28</xdr:row>
          <xdr:rowOff>213360</xdr:rowOff>
        </xdr:from>
        <xdr:to>
          <xdr:col>2</xdr:col>
          <xdr:colOff>670560</xdr:colOff>
          <xdr:row>28</xdr:row>
          <xdr:rowOff>457200</xdr:rowOff>
        </xdr:to>
        <xdr:sp macro="" textlink="">
          <xdr:nvSpPr>
            <xdr:cNvPr id="29728" name="Check Box 32" hidden="1">
              <a:extLst>
                <a:ext uri="{63B3BB69-23CF-44E3-9099-C40C66FF867C}">
                  <a14:compatExt spid="_x0000_s29728"/>
                </a:ext>
                <a:ext uri="{FF2B5EF4-FFF2-40B4-BE49-F238E27FC236}">
                  <a16:creationId xmlns:a16="http://schemas.microsoft.com/office/drawing/2014/main" id="{00000000-0008-0000-0000-00002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28</xdr:row>
          <xdr:rowOff>190500</xdr:rowOff>
        </xdr:from>
        <xdr:to>
          <xdr:col>4</xdr:col>
          <xdr:colOff>480060</xdr:colOff>
          <xdr:row>28</xdr:row>
          <xdr:rowOff>441960</xdr:rowOff>
        </xdr:to>
        <xdr:sp macro="" textlink="">
          <xdr:nvSpPr>
            <xdr:cNvPr id="29729" name="Check Box 33" hidden="1">
              <a:extLst>
                <a:ext uri="{63B3BB69-23CF-44E3-9099-C40C66FF867C}">
                  <a14:compatExt spid="_x0000_s29729"/>
                </a:ext>
                <a:ext uri="{FF2B5EF4-FFF2-40B4-BE49-F238E27FC236}">
                  <a16:creationId xmlns:a16="http://schemas.microsoft.com/office/drawing/2014/main" id="{00000000-0008-0000-0000-00002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28</xdr:row>
          <xdr:rowOff>213360</xdr:rowOff>
        </xdr:from>
        <xdr:to>
          <xdr:col>3</xdr:col>
          <xdr:colOff>76200</xdr:colOff>
          <xdr:row>28</xdr:row>
          <xdr:rowOff>449580</xdr:rowOff>
        </xdr:to>
        <xdr:sp macro="" textlink="">
          <xdr:nvSpPr>
            <xdr:cNvPr id="29730" name="Check Box 34" hidden="1">
              <a:extLst>
                <a:ext uri="{63B3BB69-23CF-44E3-9099-C40C66FF867C}">
                  <a14:compatExt spid="_x0000_s29730"/>
                </a:ext>
                <a:ext uri="{FF2B5EF4-FFF2-40B4-BE49-F238E27FC236}">
                  <a16:creationId xmlns:a16="http://schemas.microsoft.com/office/drawing/2014/main" id="{00000000-0008-0000-0000-00002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28</xdr:row>
          <xdr:rowOff>198120</xdr:rowOff>
        </xdr:from>
        <xdr:to>
          <xdr:col>4</xdr:col>
          <xdr:colOff>990600</xdr:colOff>
          <xdr:row>28</xdr:row>
          <xdr:rowOff>449580</xdr:rowOff>
        </xdr:to>
        <xdr:sp macro="" textlink="">
          <xdr:nvSpPr>
            <xdr:cNvPr id="29731" name="Check Box 35" hidden="1">
              <a:extLst>
                <a:ext uri="{63B3BB69-23CF-44E3-9099-C40C66FF867C}">
                  <a14:compatExt spid="_x0000_s29731"/>
                </a:ext>
                <a:ext uri="{FF2B5EF4-FFF2-40B4-BE49-F238E27FC236}">
                  <a16:creationId xmlns:a16="http://schemas.microsoft.com/office/drawing/2014/main" id="{00000000-0008-0000-0000-00002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28</xdr:row>
          <xdr:rowOff>190500</xdr:rowOff>
        </xdr:from>
        <xdr:to>
          <xdr:col>3</xdr:col>
          <xdr:colOff>845820</xdr:colOff>
          <xdr:row>28</xdr:row>
          <xdr:rowOff>449580</xdr:rowOff>
        </xdr:to>
        <xdr:sp macro="" textlink="">
          <xdr:nvSpPr>
            <xdr:cNvPr id="29732" name="Check Box 36" hidden="1">
              <a:extLst>
                <a:ext uri="{63B3BB69-23CF-44E3-9099-C40C66FF867C}">
                  <a14:compatExt spid="_x0000_s29732"/>
                </a:ext>
                <a:ext uri="{FF2B5EF4-FFF2-40B4-BE49-F238E27FC236}">
                  <a16:creationId xmlns:a16="http://schemas.microsoft.com/office/drawing/2014/main" id="{00000000-0008-0000-0000-00002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29</xdr:row>
          <xdr:rowOff>7620</xdr:rowOff>
        </xdr:from>
        <xdr:to>
          <xdr:col>2</xdr:col>
          <xdr:colOff>457200</xdr:colOff>
          <xdr:row>29</xdr:row>
          <xdr:rowOff>251460</xdr:rowOff>
        </xdr:to>
        <xdr:sp macro="" textlink="">
          <xdr:nvSpPr>
            <xdr:cNvPr id="29733" name="Check Box 37" hidden="1">
              <a:extLst>
                <a:ext uri="{63B3BB69-23CF-44E3-9099-C40C66FF867C}">
                  <a14:compatExt spid="_x0000_s29733"/>
                </a:ext>
                <a:ext uri="{FF2B5EF4-FFF2-40B4-BE49-F238E27FC236}">
                  <a16:creationId xmlns:a16="http://schemas.microsoft.com/office/drawing/2014/main" id="{00000000-0008-0000-0000-00002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29</xdr:row>
          <xdr:rowOff>7620</xdr:rowOff>
        </xdr:from>
        <xdr:to>
          <xdr:col>3</xdr:col>
          <xdr:colOff>640080</xdr:colOff>
          <xdr:row>29</xdr:row>
          <xdr:rowOff>251460</xdr:rowOff>
        </xdr:to>
        <xdr:sp macro="" textlink="">
          <xdr:nvSpPr>
            <xdr:cNvPr id="29734" name="Check Box 38" hidden="1">
              <a:extLst>
                <a:ext uri="{63B3BB69-23CF-44E3-9099-C40C66FF867C}">
                  <a14:compatExt spid="_x0000_s29734"/>
                </a:ext>
                <a:ext uri="{FF2B5EF4-FFF2-40B4-BE49-F238E27FC236}">
                  <a16:creationId xmlns:a16="http://schemas.microsoft.com/office/drawing/2014/main" id="{00000000-0008-0000-0000-00002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29</xdr:row>
          <xdr:rowOff>22860</xdr:rowOff>
        </xdr:from>
        <xdr:to>
          <xdr:col>4</xdr:col>
          <xdr:colOff>190500</xdr:colOff>
          <xdr:row>29</xdr:row>
          <xdr:rowOff>259080</xdr:rowOff>
        </xdr:to>
        <xdr:sp macro="" textlink="">
          <xdr:nvSpPr>
            <xdr:cNvPr id="29735" name="Check Box 39" hidden="1">
              <a:extLst>
                <a:ext uri="{63B3BB69-23CF-44E3-9099-C40C66FF867C}">
                  <a14:compatExt spid="_x0000_s29735"/>
                </a:ext>
                <a:ext uri="{FF2B5EF4-FFF2-40B4-BE49-F238E27FC236}">
                  <a16:creationId xmlns:a16="http://schemas.microsoft.com/office/drawing/2014/main" id="{00000000-0008-0000-0000-00002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29</xdr:row>
          <xdr:rowOff>22860</xdr:rowOff>
        </xdr:from>
        <xdr:to>
          <xdr:col>5</xdr:col>
          <xdr:colOff>228600</xdr:colOff>
          <xdr:row>29</xdr:row>
          <xdr:rowOff>259080</xdr:rowOff>
        </xdr:to>
        <xdr:sp macro="" textlink="">
          <xdr:nvSpPr>
            <xdr:cNvPr id="29736" name="Check Box 40" hidden="1">
              <a:extLst>
                <a:ext uri="{63B3BB69-23CF-44E3-9099-C40C66FF867C}">
                  <a14:compatExt spid="_x0000_s29736"/>
                </a:ext>
                <a:ext uri="{FF2B5EF4-FFF2-40B4-BE49-F238E27FC236}">
                  <a16:creationId xmlns:a16="http://schemas.microsoft.com/office/drawing/2014/main" id="{00000000-0008-0000-0000-00002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29</xdr:row>
          <xdr:rowOff>7620</xdr:rowOff>
        </xdr:from>
        <xdr:to>
          <xdr:col>4</xdr:col>
          <xdr:colOff>762000</xdr:colOff>
          <xdr:row>29</xdr:row>
          <xdr:rowOff>251460</xdr:rowOff>
        </xdr:to>
        <xdr:sp macro="" textlink="">
          <xdr:nvSpPr>
            <xdr:cNvPr id="29737" name="Check Box 41" hidden="1">
              <a:extLst>
                <a:ext uri="{63B3BB69-23CF-44E3-9099-C40C66FF867C}">
                  <a14:compatExt spid="_x0000_s29737"/>
                </a:ext>
                <a:ext uri="{FF2B5EF4-FFF2-40B4-BE49-F238E27FC236}">
                  <a16:creationId xmlns:a16="http://schemas.microsoft.com/office/drawing/2014/main" id="{00000000-0008-0000-0000-00002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29</xdr:row>
          <xdr:rowOff>0</xdr:rowOff>
        </xdr:from>
        <xdr:to>
          <xdr:col>3</xdr:col>
          <xdr:colOff>83820</xdr:colOff>
          <xdr:row>29</xdr:row>
          <xdr:rowOff>251460</xdr:rowOff>
        </xdr:to>
        <xdr:sp macro="" textlink="">
          <xdr:nvSpPr>
            <xdr:cNvPr id="29738" name="Check Box 42" hidden="1">
              <a:extLst>
                <a:ext uri="{63B3BB69-23CF-44E3-9099-C40C66FF867C}">
                  <a14:compatExt spid="_x0000_s29738"/>
                </a:ext>
                <a:ext uri="{FF2B5EF4-FFF2-40B4-BE49-F238E27FC236}">
                  <a16:creationId xmlns:a16="http://schemas.microsoft.com/office/drawing/2014/main" id="{00000000-0008-0000-0000-00002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29</xdr:row>
          <xdr:rowOff>22860</xdr:rowOff>
        </xdr:from>
        <xdr:to>
          <xdr:col>5</xdr:col>
          <xdr:colOff>868680</xdr:colOff>
          <xdr:row>29</xdr:row>
          <xdr:rowOff>259080</xdr:rowOff>
        </xdr:to>
        <xdr:sp macro="" textlink="">
          <xdr:nvSpPr>
            <xdr:cNvPr id="29739" name="Check Box 43" hidden="1">
              <a:extLst>
                <a:ext uri="{63B3BB69-23CF-44E3-9099-C40C66FF867C}">
                  <a14:compatExt spid="_x0000_s29739"/>
                </a:ext>
                <a:ext uri="{FF2B5EF4-FFF2-40B4-BE49-F238E27FC236}">
                  <a16:creationId xmlns:a16="http://schemas.microsoft.com/office/drawing/2014/main" id="{00000000-0008-0000-0000-00002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29</xdr:row>
          <xdr:rowOff>213360</xdr:rowOff>
        </xdr:from>
        <xdr:to>
          <xdr:col>2</xdr:col>
          <xdr:colOff>655320</xdr:colOff>
          <xdr:row>29</xdr:row>
          <xdr:rowOff>457200</xdr:rowOff>
        </xdr:to>
        <xdr:sp macro="" textlink="">
          <xdr:nvSpPr>
            <xdr:cNvPr id="29740" name="Check Box 44" hidden="1">
              <a:extLst>
                <a:ext uri="{63B3BB69-23CF-44E3-9099-C40C66FF867C}">
                  <a14:compatExt spid="_x0000_s29740"/>
                </a:ext>
                <a:ext uri="{FF2B5EF4-FFF2-40B4-BE49-F238E27FC236}">
                  <a16:creationId xmlns:a16="http://schemas.microsoft.com/office/drawing/2014/main" id="{00000000-0008-0000-0000-00002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29</xdr:row>
          <xdr:rowOff>190500</xdr:rowOff>
        </xdr:from>
        <xdr:to>
          <xdr:col>4</xdr:col>
          <xdr:colOff>480060</xdr:colOff>
          <xdr:row>29</xdr:row>
          <xdr:rowOff>441960</xdr:rowOff>
        </xdr:to>
        <xdr:sp macro="" textlink="">
          <xdr:nvSpPr>
            <xdr:cNvPr id="29741" name="Check Box 45" hidden="1">
              <a:extLst>
                <a:ext uri="{63B3BB69-23CF-44E3-9099-C40C66FF867C}">
                  <a14:compatExt spid="_x0000_s29741"/>
                </a:ext>
                <a:ext uri="{FF2B5EF4-FFF2-40B4-BE49-F238E27FC236}">
                  <a16:creationId xmlns:a16="http://schemas.microsoft.com/office/drawing/2014/main" id="{00000000-0008-0000-0000-00002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29</xdr:row>
          <xdr:rowOff>213360</xdr:rowOff>
        </xdr:from>
        <xdr:to>
          <xdr:col>3</xdr:col>
          <xdr:colOff>76200</xdr:colOff>
          <xdr:row>29</xdr:row>
          <xdr:rowOff>441960</xdr:rowOff>
        </xdr:to>
        <xdr:sp macro="" textlink="">
          <xdr:nvSpPr>
            <xdr:cNvPr id="29742" name="Check Box 46" hidden="1">
              <a:extLst>
                <a:ext uri="{63B3BB69-23CF-44E3-9099-C40C66FF867C}">
                  <a14:compatExt spid="_x0000_s29742"/>
                </a:ext>
                <a:ext uri="{FF2B5EF4-FFF2-40B4-BE49-F238E27FC236}">
                  <a16:creationId xmlns:a16="http://schemas.microsoft.com/office/drawing/2014/main" id="{00000000-0008-0000-0000-00002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29</xdr:row>
          <xdr:rowOff>198120</xdr:rowOff>
        </xdr:from>
        <xdr:to>
          <xdr:col>4</xdr:col>
          <xdr:colOff>990600</xdr:colOff>
          <xdr:row>29</xdr:row>
          <xdr:rowOff>441960</xdr:rowOff>
        </xdr:to>
        <xdr:sp macro="" textlink="">
          <xdr:nvSpPr>
            <xdr:cNvPr id="29743" name="Check Box 47" hidden="1">
              <a:extLst>
                <a:ext uri="{63B3BB69-23CF-44E3-9099-C40C66FF867C}">
                  <a14:compatExt spid="_x0000_s29743"/>
                </a:ext>
                <a:ext uri="{FF2B5EF4-FFF2-40B4-BE49-F238E27FC236}">
                  <a16:creationId xmlns:a16="http://schemas.microsoft.com/office/drawing/2014/main" id="{00000000-0008-0000-0000-00002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29</xdr:row>
          <xdr:rowOff>190500</xdr:rowOff>
        </xdr:from>
        <xdr:to>
          <xdr:col>3</xdr:col>
          <xdr:colOff>861060</xdr:colOff>
          <xdr:row>29</xdr:row>
          <xdr:rowOff>441960</xdr:rowOff>
        </xdr:to>
        <xdr:sp macro="" textlink="">
          <xdr:nvSpPr>
            <xdr:cNvPr id="29744" name="Check Box 48" hidden="1">
              <a:extLst>
                <a:ext uri="{63B3BB69-23CF-44E3-9099-C40C66FF867C}">
                  <a14:compatExt spid="_x0000_s29744"/>
                </a:ext>
                <a:ext uri="{FF2B5EF4-FFF2-40B4-BE49-F238E27FC236}">
                  <a16:creationId xmlns:a16="http://schemas.microsoft.com/office/drawing/2014/main" id="{00000000-0008-0000-0000-00003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30</xdr:row>
          <xdr:rowOff>7620</xdr:rowOff>
        </xdr:from>
        <xdr:to>
          <xdr:col>2</xdr:col>
          <xdr:colOff>457200</xdr:colOff>
          <xdr:row>30</xdr:row>
          <xdr:rowOff>259080</xdr:rowOff>
        </xdr:to>
        <xdr:sp macro="" textlink="">
          <xdr:nvSpPr>
            <xdr:cNvPr id="29745" name="Check Box 49" hidden="1">
              <a:extLst>
                <a:ext uri="{63B3BB69-23CF-44E3-9099-C40C66FF867C}">
                  <a14:compatExt spid="_x0000_s29745"/>
                </a:ext>
                <a:ext uri="{FF2B5EF4-FFF2-40B4-BE49-F238E27FC236}">
                  <a16:creationId xmlns:a16="http://schemas.microsoft.com/office/drawing/2014/main" id="{00000000-0008-0000-0000-00003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30</xdr:row>
          <xdr:rowOff>7620</xdr:rowOff>
        </xdr:from>
        <xdr:to>
          <xdr:col>3</xdr:col>
          <xdr:colOff>632460</xdr:colOff>
          <xdr:row>30</xdr:row>
          <xdr:rowOff>259080</xdr:rowOff>
        </xdr:to>
        <xdr:sp macro="" textlink="">
          <xdr:nvSpPr>
            <xdr:cNvPr id="29746" name="Check Box 50" hidden="1">
              <a:extLst>
                <a:ext uri="{63B3BB69-23CF-44E3-9099-C40C66FF867C}">
                  <a14:compatExt spid="_x0000_s29746"/>
                </a:ext>
                <a:ext uri="{FF2B5EF4-FFF2-40B4-BE49-F238E27FC236}">
                  <a16:creationId xmlns:a16="http://schemas.microsoft.com/office/drawing/2014/main" id="{00000000-0008-0000-0000-00003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30</xdr:row>
          <xdr:rowOff>22860</xdr:rowOff>
        </xdr:from>
        <xdr:to>
          <xdr:col>4</xdr:col>
          <xdr:colOff>190500</xdr:colOff>
          <xdr:row>30</xdr:row>
          <xdr:rowOff>251460</xdr:rowOff>
        </xdr:to>
        <xdr:sp macro="" textlink="">
          <xdr:nvSpPr>
            <xdr:cNvPr id="29747" name="Check Box 51" hidden="1">
              <a:extLst>
                <a:ext uri="{63B3BB69-23CF-44E3-9099-C40C66FF867C}">
                  <a14:compatExt spid="_x0000_s29747"/>
                </a:ext>
                <a:ext uri="{FF2B5EF4-FFF2-40B4-BE49-F238E27FC236}">
                  <a16:creationId xmlns:a16="http://schemas.microsoft.com/office/drawing/2014/main" id="{00000000-0008-0000-0000-00003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30</xdr:row>
          <xdr:rowOff>22860</xdr:rowOff>
        </xdr:from>
        <xdr:to>
          <xdr:col>5</xdr:col>
          <xdr:colOff>228600</xdr:colOff>
          <xdr:row>30</xdr:row>
          <xdr:rowOff>251460</xdr:rowOff>
        </xdr:to>
        <xdr:sp macro="" textlink="">
          <xdr:nvSpPr>
            <xdr:cNvPr id="29748" name="Check Box 52" hidden="1">
              <a:extLst>
                <a:ext uri="{63B3BB69-23CF-44E3-9099-C40C66FF867C}">
                  <a14:compatExt spid="_x0000_s29748"/>
                </a:ext>
                <a:ext uri="{FF2B5EF4-FFF2-40B4-BE49-F238E27FC236}">
                  <a16:creationId xmlns:a16="http://schemas.microsoft.com/office/drawing/2014/main" id="{00000000-0008-0000-0000-00003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30</xdr:row>
          <xdr:rowOff>7620</xdr:rowOff>
        </xdr:from>
        <xdr:to>
          <xdr:col>4</xdr:col>
          <xdr:colOff>762000</xdr:colOff>
          <xdr:row>30</xdr:row>
          <xdr:rowOff>259080</xdr:rowOff>
        </xdr:to>
        <xdr:sp macro="" textlink="">
          <xdr:nvSpPr>
            <xdr:cNvPr id="29749" name="Check Box 53" hidden="1">
              <a:extLst>
                <a:ext uri="{63B3BB69-23CF-44E3-9099-C40C66FF867C}">
                  <a14:compatExt spid="_x0000_s29749"/>
                </a:ext>
                <a:ext uri="{FF2B5EF4-FFF2-40B4-BE49-F238E27FC236}">
                  <a16:creationId xmlns:a16="http://schemas.microsoft.com/office/drawing/2014/main" id="{00000000-0008-0000-0000-00003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30</xdr:row>
          <xdr:rowOff>0</xdr:rowOff>
        </xdr:from>
        <xdr:to>
          <xdr:col>3</xdr:col>
          <xdr:colOff>99060</xdr:colOff>
          <xdr:row>30</xdr:row>
          <xdr:rowOff>251460</xdr:rowOff>
        </xdr:to>
        <xdr:sp macro="" textlink="">
          <xdr:nvSpPr>
            <xdr:cNvPr id="29750" name="Check Box 54" hidden="1">
              <a:extLst>
                <a:ext uri="{63B3BB69-23CF-44E3-9099-C40C66FF867C}">
                  <a14:compatExt spid="_x0000_s29750"/>
                </a:ext>
                <a:ext uri="{FF2B5EF4-FFF2-40B4-BE49-F238E27FC236}">
                  <a16:creationId xmlns:a16="http://schemas.microsoft.com/office/drawing/2014/main" id="{00000000-0008-0000-0000-00003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30</xdr:row>
          <xdr:rowOff>22860</xdr:rowOff>
        </xdr:from>
        <xdr:to>
          <xdr:col>5</xdr:col>
          <xdr:colOff>861060</xdr:colOff>
          <xdr:row>30</xdr:row>
          <xdr:rowOff>251460</xdr:rowOff>
        </xdr:to>
        <xdr:sp macro="" textlink="">
          <xdr:nvSpPr>
            <xdr:cNvPr id="29751" name="Check Box 55" hidden="1">
              <a:extLst>
                <a:ext uri="{63B3BB69-23CF-44E3-9099-C40C66FF867C}">
                  <a14:compatExt spid="_x0000_s29751"/>
                </a:ext>
                <a:ext uri="{FF2B5EF4-FFF2-40B4-BE49-F238E27FC236}">
                  <a16:creationId xmlns:a16="http://schemas.microsoft.com/office/drawing/2014/main" id="{00000000-0008-0000-0000-00003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30</xdr:row>
          <xdr:rowOff>213360</xdr:rowOff>
        </xdr:from>
        <xdr:to>
          <xdr:col>2</xdr:col>
          <xdr:colOff>670560</xdr:colOff>
          <xdr:row>30</xdr:row>
          <xdr:rowOff>457200</xdr:rowOff>
        </xdr:to>
        <xdr:sp macro="" textlink="">
          <xdr:nvSpPr>
            <xdr:cNvPr id="29752" name="Check Box 56" hidden="1">
              <a:extLst>
                <a:ext uri="{63B3BB69-23CF-44E3-9099-C40C66FF867C}">
                  <a14:compatExt spid="_x0000_s29752"/>
                </a:ext>
                <a:ext uri="{FF2B5EF4-FFF2-40B4-BE49-F238E27FC236}">
                  <a16:creationId xmlns:a16="http://schemas.microsoft.com/office/drawing/2014/main" id="{00000000-0008-0000-0000-00003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30</xdr:row>
          <xdr:rowOff>190500</xdr:rowOff>
        </xdr:from>
        <xdr:to>
          <xdr:col>4</xdr:col>
          <xdr:colOff>480060</xdr:colOff>
          <xdr:row>30</xdr:row>
          <xdr:rowOff>441960</xdr:rowOff>
        </xdr:to>
        <xdr:sp macro="" textlink="">
          <xdr:nvSpPr>
            <xdr:cNvPr id="29753" name="Check Box 57" hidden="1">
              <a:extLst>
                <a:ext uri="{63B3BB69-23CF-44E3-9099-C40C66FF867C}">
                  <a14:compatExt spid="_x0000_s29753"/>
                </a:ext>
                <a:ext uri="{FF2B5EF4-FFF2-40B4-BE49-F238E27FC236}">
                  <a16:creationId xmlns:a16="http://schemas.microsoft.com/office/drawing/2014/main" id="{00000000-0008-0000-0000-00003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30</xdr:row>
          <xdr:rowOff>213360</xdr:rowOff>
        </xdr:from>
        <xdr:to>
          <xdr:col>3</xdr:col>
          <xdr:colOff>76200</xdr:colOff>
          <xdr:row>30</xdr:row>
          <xdr:rowOff>449580</xdr:rowOff>
        </xdr:to>
        <xdr:sp macro="" textlink="">
          <xdr:nvSpPr>
            <xdr:cNvPr id="29754" name="Check Box 58" hidden="1">
              <a:extLst>
                <a:ext uri="{63B3BB69-23CF-44E3-9099-C40C66FF867C}">
                  <a14:compatExt spid="_x0000_s29754"/>
                </a:ext>
                <a:ext uri="{FF2B5EF4-FFF2-40B4-BE49-F238E27FC236}">
                  <a16:creationId xmlns:a16="http://schemas.microsoft.com/office/drawing/2014/main" id="{00000000-0008-0000-0000-00003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30</xdr:row>
          <xdr:rowOff>198120</xdr:rowOff>
        </xdr:from>
        <xdr:to>
          <xdr:col>4</xdr:col>
          <xdr:colOff>990600</xdr:colOff>
          <xdr:row>30</xdr:row>
          <xdr:rowOff>449580</xdr:rowOff>
        </xdr:to>
        <xdr:sp macro="" textlink="">
          <xdr:nvSpPr>
            <xdr:cNvPr id="29755" name="Check Box 59" hidden="1">
              <a:extLst>
                <a:ext uri="{63B3BB69-23CF-44E3-9099-C40C66FF867C}">
                  <a14:compatExt spid="_x0000_s29755"/>
                </a:ext>
                <a:ext uri="{FF2B5EF4-FFF2-40B4-BE49-F238E27FC236}">
                  <a16:creationId xmlns:a16="http://schemas.microsoft.com/office/drawing/2014/main" id="{00000000-0008-0000-0000-00003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30</xdr:row>
          <xdr:rowOff>190500</xdr:rowOff>
        </xdr:from>
        <xdr:to>
          <xdr:col>3</xdr:col>
          <xdr:colOff>845820</xdr:colOff>
          <xdr:row>30</xdr:row>
          <xdr:rowOff>449580</xdr:rowOff>
        </xdr:to>
        <xdr:sp macro="" textlink="">
          <xdr:nvSpPr>
            <xdr:cNvPr id="29756" name="Check Box 60" hidden="1">
              <a:extLst>
                <a:ext uri="{63B3BB69-23CF-44E3-9099-C40C66FF867C}">
                  <a14:compatExt spid="_x0000_s29756"/>
                </a:ext>
                <a:ext uri="{FF2B5EF4-FFF2-40B4-BE49-F238E27FC236}">
                  <a16:creationId xmlns:a16="http://schemas.microsoft.com/office/drawing/2014/main" id="{00000000-0008-0000-0000-00003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9</xdr:col>
      <xdr:colOff>9525</xdr:colOff>
      <xdr:row>8</xdr:row>
      <xdr:rowOff>76200</xdr:rowOff>
    </xdr:from>
    <xdr:to>
      <xdr:col>10</xdr:col>
      <xdr:colOff>9525</xdr:colOff>
      <xdr:row>8</xdr:row>
      <xdr:rowOff>76200</xdr:rowOff>
    </xdr:to>
    <xdr:cxnSp macro="">
      <xdr:nvCxnSpPr>
        <xdr:cNvPr id="2" name="直線矢印コネクタ 1">
          <a:extLst>
            <a:ext uri="{FF2B5EF4-FFF2-40B4-BE49-F238E27FC236}">
              <a16:creationId xmlns:a16="http://schemas.microsoft.com/office/drawing/2014/main" id="{00000000-0008-0000-0600-000002000000}"/>
            </a:ext>
          </a:extLst>
        </xdr:cNvPr>
        <xdr:cNvCxnSpPr/>
      </xdr:nvCxnSpPr>
      <xdr:spPr>
        <a:xfrm>
          <a:off x="5591175" y="1479550"/>
          <a:ext cx="349250"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177800</xdr:colOff>
      <xdr:row>17</xdr:row>
      <xdr:rowOff>104140</xdr:rowOff>
    </xdr:from>
    <xdr:to>
      <xdr:col>10</xdr:col>
      <xdr:colOff>5080</xdr:colOff>
      <xdr:row>17</xdr:row>
      <xdr:rowOff>106680</xdr:rowOff>
    </xdr:to>
    <xdr:cxnSp macro="">
      <xdr:nvCxnSpPr>
        <xdr:cNvPr id="3" name="直線矢印コネクタ 2">
          <a:extLst>
            <a:ext uri="{FF2B5EF4-FFF2-40B4-BE49-F238E27FC236}">
              <a16:creationId xmlns:a16="http://schemas.microsoft.com/office/drawing/2014/main" id="{00000000-0008-0000-0600-000003000000}"/>
            </a:ext>
          </a:extLst>
        </xdr:cNvPr>
        <xdr:cNvCxnSpPr/>
      </xdr:nvCxnSpPr>
      <xdr:spPr>
        <a:xfrm>
          <a:off x="5765800" y="3279140"/>
          <a:ext cx="177800" cy="254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302846</xdr:colOff>
      <xdr:row>7</xdr:row>
      <xdr:rowOff>68384</xdr:rowOff>
    </xdr:from>
    <xdr:to>
      <xdr:col>3</xdr:col>
      <xdr:colOff>305955</xdr:colOff>
      <xdr:row>25</xdr:row>
      <xdr:rowOff>86591</xdr:rowOff>
    </xdr:to>
    <xdr:cxnSp macro="">
      <xdr:nvCxnSpPr>
        <xdr:cNvPr id="6" name="直線コネクタ 5">
          <a:extLst>
            <a:ext uri="{FF2B5EF4-FFF2-40B4-BE49-F238E27FC236}">
              <a16:creationId xmlns:a16="http://schemas.microsoft.com/office/drawing/2014/main" id="{00000000-0008-0000-0600-000006000000}"/>
            </a:ext>
          </a:extLst>
        </xdr:cNvPr>
        <xdr:cNvCxnSpPr/>
      </xdr:nvCxnSpPr>
      <xdr:spPr>
        <a:xfrm>
          <a:off x="1668096" y="1306634"/>
          <a:ext cx="3109" cy="370409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676275</xdr:colOff>
      <xdr:row>8</xdr:row>
      <xdr:rowOff>85725</xdr:rowOff>
    </xdr:from>
    <xdr:to>
      <xdr:col>7</xdr:col>
      <xdr:colOff>4763</xdr:colOff>
      <xdr:row>8</xdr:row>
      <xdr:rowOff>85725</xdr:rowOff>
    </xdr:to>
    <xdr:cxnSp macro="">
      <xdr:nvCxnSpPr>
        <xdr:cNvPr id="8" name="直線矢印コネクタ 7">
          <a:extLst>
            <a:ext uri="{FF2B5EF4-FFF2-40B4-BE49-F238E27FC236}">
              <a16:creationId xmlns:a16="http://schemas.microsoft.com/office/drawing/2014/main" id="{00000000-0008-0000-0600-000008000000}"/>
            </a:ext>
          </a:extLst>
        </xdr:cNvPr>
        <xdr:cNvCxnSpPr/>
      </xdr:nvCxnSpPr>
      <xdr:spPr>
        <a:xfrm>
          <a:off x="1362075" y="1489075"/>
          <a:ext cx="1836738"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404091</xdr:colOff>
      <xdr:row>26</xdr:row>
      <xdr:rowOff>101023</xdr:rowOff>
    </xdr:from>
    <xdr:to>
      <xdr:col>7</xdr:col>
      <xdr:colOff>7303</xdr:colOff>
      <xdr:row>26</xdr:row>
      <xdr:rowOff>103043</xdr:rowOff>
    </xdr:to>
    <xdr:cxnSp macro="">
      <xdr:nvCxnSpPr>
        <xdr:cNvPr id="11" name="直線矢印コネクタ 10">
          <a:extLst>
            <a:ext uri="{FF2B5EF4-FFF2-40B4-BE49-F238E27FC236}">
              <a16:creationId xmlns:a16="http://schemas.microsoft.com/office/drawing/2014/main" id="{00000000-0008-0000-0600-00000B000000}"/>
            </a:ext>
          </a:extLst>
        </xdr:cNvPr>
        <xdr:cNvCxnSpPr/>
      </xdr:nvCxnSpPr>
      <xdr:spPr>
        <a:xfrm>
          <a:off x="1356591" y="5189682"/>
          <a:ext cx="1845917" cy="202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180340</xdr:colOff>
      <xdr:row>8</xdr:row>
      <xdr:rowOff>70256</xdr:rowOff>
    </xdr:from>
    <xdr:to>
      <xdr:col>9</xdr:col>
      <xdr:colOff>186447</xdr:colOff>
      <xdr:row>18</xdr:row>
      <xdr:rowOff>139700</xdr:rowOff>
    </xdr:to>
    <xdr:cxnSp macro="">
      <xdr:nvCxnSpPr>
        <xdr:cNvPr id="15" name="直線コネクタ 14">
          <a:extLst>
            <a:ext uri="{FF2B5EF4-FFF2-40B4-BE49-F238E27FC236}">
              <a16:creationId xmlns:a16="http://schemas.microsoft.com/office/drawing/2014/main" id="{00000000-0008-0000-0600-00000F000000}"/>
            </a:ext>
          </a:extLst>
        </xdr:cNvPr>
        <xdr:cNvCxnSpPr/>
      </xdr:nvCxnSpPr>
      <xdr:spPr>
        <a:xfrm flipV="1">
          <a:off x="5762936" y="1472660"/>
          <a:ext cx="6107" cy="217980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26</xdr:row>
      <xdr:rowOff>94615</xdr:rowOff>
    </xdr:from>
    <xdr:to>
      <xdr:col>10</xdr:col>
      <xdr:colOff>15240</xdr:colOff>
      <xdr:row>26</xdr:row>
      <xdr:rowOff>96520</xdr:rowOff>
    </xdr:to>
    <xdr:cxnSp macro="">
      <xdr:nvCxnSpPr>
        <xdr:cNvPr id="22" name="直線矢印コネクタ 21">
          <a:extLst>
            <a:ext uri="{FF2B5EF4-FFF2-40B4-BE49-F238E27FC236}">
              <a16:creationId xmlns:a16="http://schemas.microsoft.com/office/drawing/2014/main" id="{00000000-0008-0000-0600-000016000000}"/>
            </a:ext>
          </a:extLst>
        </xdr:cNvPr>
        <xdr:cNvCxnSpPr/>
      </xdr:nvCxnSpPr>
      <xdr:spPr>
        <a:xfrm>
          <a:off x="5588000" y="5032375"/>
          <a:ext cx="365760" cy="1905"/>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170234</xdr:colOff>
      <xdr:row>26</xdr:row>
      <xdr:rowOff>97276</xdr:rowOff>
    </xdr:from>
    <xdr:to>
      <xdr:col>9</xdr:col>
      <xdr:colOff>172936</xdr:colOff>
      <xdr:row>36</xdr:row>
      <xdr:rowOff>105383</xdr:rowOff>
    </xdr:to>
    <xdr:cxnSp macro="">
      <xdr:nvCxnSpPr>
        <xdr:cNvPr id="23" name="直線コネクタ 22">
          <a:extLst>
            <a:ext uri="{FF2B5EF4-FFF2-40B4-BE49-F238E27FC236}">
              <a16:creationId xmlns:a16="http://schemas.microsoft.com/office/drawing/2014/main" id="{00000000-0008-0000-0600-000017000000}"/>
            </a:ext>
          </a:extLst>
        </xdr:cNvPr>
        <xdr:cNvCxnSpPr/>
      </xdr:nvCxnSpPr>
      <xdr:spPr>
        <a:xfrm flipH="1" flipV="1">
          <a:off x="5752830" y="5188085"/>
          <a:ext cx="2702" cy="204821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9</xdr:row>
      <xdr:rowOff>93980</xdr:rowOff>
    </xdr:from>
    <xdr:to>
      <xdr:col>10</xdr:col>
      <xdr:colOff>0</xdr:colOff>
      <xdr:row>9</xdr:row>
      <xdr:rowOff>93980</xdr:rowOff>
    </xdr:to>
    <xdr:cxnSp macro="">
      <xdr:nvCxnSpPr>
        <xdr:cNvPr id="33" name="直線矢印コネクタ 32">
          <a:extLst>
            <a:ext uri="{FF2B5EF4-FFF2-40B4-BE49-F238E27FC236}">
              <a16:creationId xmlns:a16="http://schemas.microsoft.com/office/drawing/2014/main" id="{00000000-0008-0000-0600-000021000000}"/>
            </a:ext>
          </a:extLst>
        </xdr:cNvPr>
        <xdr:cNvCxnSpPr/>
      </xdr:nvCxnSpPr>
      <xdr:spPr>
        <a:xfrm>
          <a:off x="5588000" y="1673860"/>
          <a:ext cx="350520"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182880</xdr:colOff>
      <xdr:row>18</xdr:row>
      <xdr:rowOff>134620</xdr:rowOff>
    </xdr:from>
    <xdr:to>
      <xdr:col>10</xdr:col>
      <xdr:colOff>0</xdr:colOff>
      <xdr:row>18</xdr:row>
      <xdr:rowOff>137160</xdr:rowOff>
    </xdr:to>
    <xdr:cxnSp macro="">
      <xdr:nvCxnSpPr>
        <xdr:cNvPr id="35" name="直線矢印コネクタ 34">
          <a:extLst>
            <a:ext uri="{FF2B5EF4-FFF2-40B4-BE49-F238E27FC236}">
              <a16:creationId xmlns:a16="http://schemas.microsoft.com/office/drawing/2014/main" id="{00000000-0008-0000-0600-000023000000}"/>
            </a:ext>
          </a:extLst>
        </xdr:cNvPr>
        <xdr:cNvCxnSpPr/>
      </xdr:nvCxnSpPr>
      <xdr:spPr>
        <a:xfrm>
          <a:off x="5770880" y="3487420"/>
          <a:ext cx="167640" cy="254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27</xdr:row>
      <xdr:rowOff>88900</xdr:rowOff>
    </xdr:from>
    <xdr:to>
      <xdr:col>10</xdr:col>
      <xdr:colOff>0</xdr:colOff>
      <xdr:row>27</xdr:row>
      <xdr:rowOff>88900</xdr:rowOff>
    </xdr:to>
    <xdr:cxnSp macro="">
      <xdr:nvCxnSpPr>
        <xdr:cNvPr id="36" name="直線矢印コネクタ 35">
          <a:extLst>
            <a:ext uri="{FF2B5EF4-FFF2-40B4-BE49-F238E27FC236}">
              <a16:creationId xmlns:a16="http://schemas.microsoft.com/office/drawing/2014/main" id="{00000000-0008-0000-0600-000024000000}"/>
            </a:ext>
          </a:extLst>
        </xdr:cNvPr>
        <xdr:cNvCxnSpPr/>
      </xdr:nvCxnSpPr>
      <xdr:spPr>
        <a:xfrm>
          <a:off x="5588000" y="5199380"/>
          <a:ext cx="350520"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177800</xdr:colOff>
      <xdr:row>35</xdr:row>
      <xdr:rowOff>91440</xdr:rowOff>
    </xdr:from>
    <xdr:to>
      <xdr:col>10</xdr:col>
      <xdr:colOff>7620</xdr:colOff>
      <xdr:row>35</xdr:row>
      <xdr:rowOff>96520</xdr:rowOff>
    </xdr:to>
    <xdr:cxnSp macro="">
      <xdr:nvCxnSpPr>
        <xdr:cNvPr id="37" name="直線矢印コネクタ 36">
          <a:extLst>
            <a:ext uri="{FF2B5EF4-FFF2-40B4-BE49-F238E27FC236}">
              <a16:creationId xmlns:a16="http://schemas.microsoft.com/office/drawing/2014/main" id="{00000000-0008-0000-0600-000025000000}"/>
            </a:ext>
          </a:extLst>
        </xdr:cNvPr>
        <xdr:cNvCxnSpPr/>
      </xdr:nvCxnSpPr>
      <xdr:spPr>
        <a:xfrm>
          <a:off x="5765800" y="6789420"/>
          <a:ext cx="180340" cy="508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172720</xdr:colOff>
      <xdr:row>36</xdr:row>
      <xdr:rowOff>101600</xdr:rowOff>
    </xdr:from>
    <xdr:to>
      <xdr:col>10</xdr:col>
      <xdr:colOff>0</xdr:colOff>
      <xdr:row>36</xdr:row>
      <xdr:rowOff>104140</xdr:rowOff>
    </xdr:to>
    <xdr:cxnSp macro="">
      <xdr:nvCxnSpPr>
        <xdr:cNvPr id="38" name="直線矢印コネクタ 37">
          <a:extLst>
            <a:ext uri="{FF2B5EF4-FFF2-40B4-BE49-F238E27FC236}">
              <a16:creationId xmlns:a16="http://schemas.microsoft.com/office/drawing/2014/main" id="{00000000-0008-0000-0600-000026000000}"/>
            </a:ext>
          </a:extLst>
        </xdr:cNvPr>
        <xdr:cNvCxnSpPr/>
      </xdr:nvCxnSpPr>
      <xdr:spPr>
        <a:xfrm flipV="1">
          <a:off x="5760720" y="6977380"/>
          <a:ext cx="177800" cy="254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11</xdr:col>
          <xdr:colOff>7620</xdr:colOff>
          <xdr:row>9</xdr:row>
          <xdr:rowOff>22860</xdr:rowOff>
        </xdr:from>
        <xdr:to>
          <xdr:col>11</xdr:col>
          <xdr:colOff>617220</xdr:colOff>
          <xdr:row>9</xdr:row>
          <xdr:rowOff>251460</xdr:rowOff>
        </xdr:to>
        <xdr:sp macro="" textlink="">
          <xdr:nvSpPr>
            <xdr:cNvPr id="20509" name="Check Box 29" hidden="1">
              <a:extLst>
                <a:ext uri="{63B3BB69-23CF-44E3-9099-C40C66FF867C}">
                  <a14:compatExt spid="_x0000_s20509"/>
                </a:ext>
                <a:ext uri="{FF2B5EF4-FFF2-40B4-BE49-F238E27FC236}">
                  <a16:creationId xmlns:a16="http://schemas.microsoft.com/office/drawing/2014/main" id="{00000000-0008-0000-0400-00001D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9</xdr:row>
          <xdr:rowOff>22860</xdr:rowOff>
        </xdr:from>
        <xdr:to>
          <xdr:col>12</xdr:col>
          <xdr:colOff>60960</xdr:colOff>
          <xdr:row>9</xdr:row>
          <xdr:rowOff>259080</xdr:rowOff>
        </xdr:to>
        <xdr:sp macro="" textlink="">
          <xdr:nvSpPr>
            <xdr:cNvPr id="20510" name="Check Box 30" hidden="1">
              <a:extLst>
                <a:ext uri="{63B3BB69-23CF-44E3-9099-C40C66FF867C}">
                  <a14:compatExt spid="_x0000_s20510"/>
                </a:ext>
                <a:ext uri="{FF2B5EF4-FFF2-40B4-BE49-F238E27FC236}">
                  <a16:creationId xmlns:a16="http://schemas.microsoft.com/office/drawing/2014/main" id="{00000000-0008-0000-0400-00001E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9</xdr:row>
          <xdr:rowOff>30480</xdr:rowOff>
        </xdr:from>
        <xdr:to>
          <xdr:col>8</xdr:col>
          <xdr:colOff>617220</xdr:colOff>
          <xdr:row>9</xdr:row>
          <xdr:rowOff>266700</xdr:rowOff>
        </xdr:to>
        <xdr:sp macro="" textlink="">
          <xdr:nvSpPr>
            <xdr:cNvPr id="20512" name="Check Box 32" hidden="1">
              <a:extLst>
                <a:ext uri="{63B3BB69-23CF-44E3-9099-C40C66FF867C}">
                  <a14:compatExt spid="_x0000_s20512"/>
                </a:ext>
                <a:ext uri="{FF2B5EF4-FFF2-40B4-BE49-F238E27FC236}">
                  <a16:creationId xmlns:a16="http://schemas.microsoft.com/office/drawing/2014/main" id="{00000000-0008-0000-0400-000020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632460</xdr:colOff>
          <xdr:row>9</xdr:row>
          <xdr:rowOff>30480</xdr:rowOff>
        </xdr:from>
        <xdr:to>
          <xdr:col>9</xdr:col>
          <xdr:colOff>60960</xdr:colOff>
          <xdr:row>9</xdr:row>
          <xdr:rowOff>274320</xdr:rowOff>
        </xdr:to>
        <xdr:sp macro="" textlink="">
          <xdr:nvSpPr>
            <xdr:cNvPr id="20514" name="Check Box 34" hidden="1">
              <a:extLst>
                <a:ext uri="{63B3BB69-23CF-44E3-9099-C40C66FF867C}">
                  <a14:compatExt spid="_x0000_s20514"/>
                </a:ext>
                <a:ext uri="{FF2B5EF4-FFF2-40B4-BE49-F238E27FC236}">
                  <a16:creationId xmlns:a16="http://schemas.microsoft.com/office/drawing/2014/main" id="{00000000-0008-0000-0400-000022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18</xdr:row>
          <xdr:rowOff>22860</xdr:rowOff>
        </xdr:from>
        <xdr:to>
          <xdr:col>11</xdr:col>
          <xdr:colOff>617220</xdr:colOff>
          <xdr:row>18</xdr:row>
          <xdr:rowOff>251460</xdr:rowOff>
        </xdr:to>
        <xdr:sp macro="" textlink="">
          <xdr:nvSpPr>
            <xdr:cNvPr id="20515" name="Check Box 35" hidden="1">
              <a:extLst>
                <a:ext uri="{63B3BB69-23CF-44E3-9099-C40C66FF867C}">
                  <a14:compatExt spid="_x0000_s20515"/>
                </a:ext>
                <a:ext uri="{FF2B5EF4-FFF2-40B4-BE49-F238E27FC236}">
                  <a16:creationId xmlns:a16="http://schemas.microsoft.com/office/drawing/2014/main" id="{00000000-0008-0000-0400-000023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18</xdr:row>
          <xdr:rowOff>22860</xdr:rowOff>
        </xdr:from>
        <xdr:to>
          <xdr:col>12</xdr:col>
          <xdr:colOff>60960</xdr:colOff>
          <xdr:row>18</xdr:row>
          <xdr:rowOff>259080</xdr:rowOff>
        </xdr:to>
        <xdr:sp macro="" textlink="">
          <xdr:nvSpPr>
            <xdr:cNvPr id="20516" name="Check Box 36" hidden="1">
              <a:extLst>
                <a:ext uri="{63B3BB69-23CF-44E3-9099-C40C66FF867C}">
                  <a14:compatExt spid="_x0000_s20516"/>
                </a:ext>
                <a:ext uri="{FF2B5EF4-FFF2-40B4-BE49-F238E27FC236}">
                  <a16:creationId xmlns:a16="http://schemas.microsoft.com/office/drawing/2014/main" id="{00000000-0008-0000-0400-000024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27</xdr:row>
          <xdr:rowOff>22860</xdr:rowOff>
        </xdr:from>
        <xdr:to>
          <xdr:col>11</xdr:col>
          <xdr:colOff>617220</xdr:colOff>
          <xdr:row>27</xdr:row>
          <xdr:rowOff>251460</xdr:rowOff>
        </xdr:to>
        <xdr:sp macro="" textlink="">
          <xdr:nvSpPr>
            <xdr:cNvPr id="20517" name="Check Box 37" hidden="1">
              <a:extLst>
                <a:ext uri="{63B3BB69-23CF-44E3-9099-C40C66FF867C}">
                  <a14:compatExt spid="_x0000_s20517"/>
                </a:ext>
                <a:ext uri="{FF2B5EF4-FFF2-40B4-BE49-F238E27FC236}">
                  <a16:creationId xmlns:a16="http://schemas.microsoft.com/office/drawing/2014/main" id="{00000000-0008-0000-0400-000025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27</xdr:row>
          <xdr:rowOff>22860</xdr:rowOff>
        </xdr:from>
        <xdr:to>
          <xdr:col>12</xdr:col>
          <xdr:colOff>60960</xdr:colOff>
          <xdr:row>27</xdr:row>
          <xdr:rowOff>259080</xdr:rowOff>
        </xdr:to>
        <xdr:sp macro="" textlink="">
          <xdr:nvSpPr>
            <xdr:cNvPr id="20518" name="Check Box 38" hidden="1">
              <a:extLst>
                <a:ext uri="{63B3BB69-23CF-44E3-9099-C40C66FF867C}">
                  <a14:compatExt spid="_x0000_s20518"/>
                </a:ext>
                <a:ext uri="{FF2B5EF4-FFF2-40B4-BE49-F238E27FC236}">
                  <a16:creationId xmlns:a16="http://schemas.microsoft.com/office/drawing/2014/main" id="{00000000-0008-0000-0400-000026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36</xdr:row>
          <xdr:rowOff>22860</xdr:rowOff>
        </xdr:from>
        <xdr:to>
          <xdr:col>11</xdr:col>
          <xdr:colOff>617220</xdr:colOff>
          <xdr:row>36</xdr:row>
          <xdr:rowOff>251460</xdr:rowOff>
        </xdr:to>
        <xdr:sp macro="" textlink="">
          <xdr:nvSpPr>
            <xdr:cNvPr id="20519" name="Check Box 39" hidden="1">
              <a:extLst>
                <a:ext uri="{63B3BB69-23CF-44E3-9099-C40C66FF867C}">
                  <a14:compatExt spid="_x0000_s20519"/>
                </a:ext>
                <a:ext uri="{FF2B5EF4-FFF2-40B4-BE49-F238E27FC236}">
                  <a16:creationId xmlns:a16="http://schemas.microsoft.com/office/drawing/2014/main" id="{00000000-0008-0000-0400-000027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36</xdr:row>
          <xdr:rowOff>22860</xdr:rowOff>
        </xdr:from>
        <xdr:to>
          <xdr:col>12</xdr:col>
          <xdr:colOff>60960</xdr:colOff>
          <xdr:row>36</xdr:row>
          <xdr:rowOff>259080</xdr:rowOff>
        </xdr:to>
        <xdr:sp macro="" textlink="">
          <xdr:nvSpPr>
            <xdr:cNvPr id="20520" name="Check Box 40" hidden="1">
              <a:extLst>
                <a:ext uri="{63B3BB69-23CF-44E3-9099-C40C66FF867C}">
                  <a14:compatExt spid="_x0000_s20520"/>
                </a:ext>
                <a:ext uri="{FF2B5EF4-FFF2-40B4-BE49-F238E27FC236}">
                  <a16:creationId xmlns:a16="http://schemas.microsoft.com/office/drawing/2014/main" id="{00000000-0008-0000-0400-000028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27</xdr:row>
          <xdr:rowOff>30480</xdr:rowOff>
        </xdr:from>
        <xdr:to>
          <xdr:col>8</xdr:col>
          <xdr:colOff>617220</xdr:colOff>
          <xdr:row>27</xdr:row>
          <xdr:rowOff>266700</xdr:rowOff>
        </xdr:to>
        <xdr:sp macro="" textlink="">
          <xdr:nvSpPr>
            <xdr:cNvPr id="20523" name="Check Box 43" hidden="1">
              <a:extLst>
                <a:ext uri="{63B3BB69-23CF-44E3-9099-C40C66FF867C}">
                  <a14:compatExt spid="_x0000_s20523"/>
                </a:ext>
                <a:ext uri="{FF2B5EF4-FFF2-40B4-BE49-F238E27FC236}">
                  <a16:creationId xmlns:a16="http://schemas.microsoft.com/office/drawing/2014/main" id="{00000000-0008-0000-0400-00002B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632460</xdr:colOff>
          <xdr:row>27</xdr:row>
          <xdr:rowOff>30480</xdr:rowOff>
        </xdr:from>
        <xdr:to>
          <xdr:col>9</xdr:col>
          <xdr:colOff>60960</xdr:colOff>
          <xdr:row>27</xdr:row>
          <xdr:rowOff>274320</xdr:rowOff>
        </xdr:to>
        <xdr:sp macro="" textlink="">
          <xdr:nvSpPr>
            <xdr:cNvPr id="20524" name="Check Box 44" hidden="1">
              <a:extLst>
                <a:ext uri="{63B3BB69-23CF-44E3-9099-C40C66FF867C}">
                  <a14:compatExt spid="_x0000_s20524"/>
                </a:ext>
                <a:ext uri="{FF2B5EF4-FFF2-40B4-BE49-F238E27FC236}">
                  <a16:creationId xmlns:a16="http://schemas.microsoft.com/office/drawing/2014/main" id="{00000000-0008-0000-0400-00002C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xdr:twoCellAnchor>
    <xdr:from>
      <xdr:col>2</xdr:col>
      <xdr:colOff>405423</xdr:colOff>
      <xdr:row>7</xdr:row>
      <xdr:rowOff>78154</xdr:rowOff>
    </xdr:from>
    <xdr:to>
      <xdr:col>7</xdr:col>
      <xdr:colOff>611</xdr:colOff>
      <xdr:row>7</xdr:row>
      <xdr:rowOff>78154</xdr:rowOff>
    </xdr:to>
    <xdr:cxnSp macro="">
      <xdr:nvCxnSpPr>
        <xdr:cNvPr id="24" name="直線矢印コネクタ 23">
          <a:extLst>
            <a:ext uri="{FF2B5EF4-FFF2-40B4-BE49-F238E27FC236}">
              <a16:creationId xmlns:a16="http://schemas.microsoft.com/office/drawing/2014/main" id="{00000000-0008-0000-0600-000018000000}"/>
            </a:ext>
          </a:extLst>
        </xdr:cNvPr>
        <xdr:cNvCxnSpPr/>
      </xdr:nvCxnSpPr>
      <xdr:spPr>
        <a:xfrm>
          <a:off x="1357923" y="1313962"/>
          <a:ext cx="1842111" cy="0"/>
        </a:xfrm>
        <a:prstGeom prst="straightConnector1">
          <a:avLst/>
        </a:prstGeom>
        <a:noFill/>
        <a:ln w="9525" cap="flat" cmpd="sng" algn="ctr">
          <a:solidFill>
            <a:sysClr val="windowText" lastClr="000000"/>
          </a:solidFill>
          <a:prstDash val="solid"/>
          <a:tailEnd type="arrow"/>
        </a:ln>
        <a:effectLst/>
      </xdr:spPr>
    </xdr:cxnSp>
    <xdr:clientData/>
  </xdr:twoCellAnchor>
  <xdr:twoCellAnchor>
    <xdr:from>
      <xdr:col>3</xdr:col>
      <xdr:colOff>303069</xdr:colOff>
      <xdr:row>25</xdr:row>
      <xdr:rowOff>92363</xdr:rowOff>
    </xdr:from>
    <xdr:to>
      <xdr:col>7</xdr:col>
      <xdr:colOff>4417</xdr:colOff>
      <xdr:row>25</xdr:row>
      <xdr:rowOff>93229</xdr:rowOff>
    </xdr:to>
    <xdr:cxnSp macro="">
      <xdr:nvCxnSpPr>
        <xdr:cNvPr id="28" name="直線矢印コネクタ 27">
          <a:extLst>
            <a:ext uri="{FF2B5EF4-FFF2-40B4-BE49-F238E27FC236}">
              <a16:creationId xmlns:a16="http://schemas.microsoft.com/office/drawing/2014/main" id="{00000000-0008-0000-0600-00001C000000}"/>
            </a:ext>
          </a:extLst>
        </xdr:cNvPr>
        <xdr:cNvCxnSpPr/>
      </xdr:nvCxnSpPr>
      <xdr:spPr>
        <a:xfrm flipV="1">
          <a:off x="1668319" y="5016499"/>
          <a:ext cx="1531303" cy="866"/>
        </a:xfrm>
        <a:prstGeom prst="straightConnector1">
          <a:avLst/>
        </a:prstGeom>
        <a:noFill/>
        <a:ln w="9525" cap="flat" cmpd="sng" algn="ctr">
          <a:solidFill>
            <a:sysClr val="windowText" lastClr="000000"/>
          </a:solidFill>
          <a:prstDash val="solid"/>
          <a:tailEnd type="arrow"/>
        </a:ln>
        <a:effectLst/>
      </xdr:spPr>
    </xdr:cxnSp>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615950</xdr:colOff>
      <xdr:row>95</xdr:row>
      <xdr:rowOff>127000</xdr:rowOff>
    </xdr:from>
    <xdr:to>
      <xdr:col>5</xdr:col>
      <xdr:colOff>273050</xdr:colOff>
      <xdr:row>99</xdr:row>
      <xdr:rowOff>0</xdr:rowOff>
    </xdr:to>
    <xdr:sp macro="" textlink="">
      <xdr:nvSpPr>
        <xdr:cNvPr id="27651" name="AutoShape 3">
          <a:extLst>
            <a:ext uri="{FF2B5EF4-FFF2-40B4-BE49-F238E27FC236}">
              <a16:creationId xmlns:a16="http://schemas.microsoft.com/office/drawing/2014/main" id="{69358C44-B5BA-2EE9-9472-A6C641353BD3}"/>
            </a:ext>
          </a:extLst>
        </xdr:cNvPr>
        <xdr:cNvSpPr>
          <a:spLocks noChangeAspect="1" noChangeArrowheads="1"/>
        </xdr:cNvSpPr>
      </xdr:nvSpPr>
      <xdr:spPr bwMode="auto">
        <a:xfrm>
          <a:off x="2362200" y="16960850"/>
          <a:ext cx="2305050" cy="5334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5" Type="http://schemas.openxmlformats.org/officeDocument/2006/relationships/ctrlProp" Target="../ctrlProps/ctrlProp2.xml"/><Relationship Id="rId61" Type="http://schemas.openxmlformats.org/officeDocument/2006/relationships/ctrlProp" Target="../ctrlProps/ctrlProp58.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65.xml"/><Relationship Id="rId13" Type="http://schemas.openxmlformats.org/officeDocument/2006/relationships/ctrlProp" Target="../ctrlProps/ctrlProp70.xml"/><Relationship Id="rId3" Type="http://schemas.openxmlformats.org/officeDocument/2006/relationships/vmlDrawing" Target="../drawings/vmlDrawing2.vml"/><Relationship Id="rId7" Type="http://schemas.openxmlformats.org/officeDocument/2006/relationships/ctrlProp" Target="../ctrlProps/ctrlProp64.xml"/><Relationship Id="rId12" Type="http://schemas.openxmlformats.org/officeDocument/2006/relationships/ctrlProp" Target="../ctrlProps/ctrlProp69.xml"/><Relationship Id="rId2" Type="http://schemas.openxmlformats.org/officeDocument/2006/relationships/drawing" Target="../drawings/drawing2.xml"/><Relationship Id="rId1" Type="http://schemas.openxmlformats.org/officeDocument/2006/relationships/printerSettings" Target="../printerSettings/printerSettings5.bin"/><Relationship Id="rId6" Type="http://schemas.openxmlformats.org/officeDocument/2006/relationships/ctrlProp" Target="../ctrlProps/ctrlProp63.xml"/><Relationship Id="rId11" Type="http://schemas.openxmlformats.org/officeDocument/2006/relationships/ctrlProp" Target="../ctrlProps/ctrlProp68.xml"/><Relationship Id="rId5" Type="http://schemas.openxmlformats.org/officeDocument/2006/relationships/ctrlProp" Target="../ctrlProps/ctrlProp62.xml"/><Relationship Id="rId15" Type="http://schemas.openxmlformats.org/officeDocument/2006/relationships/ctrlProp" Target="../ctrlProps/ctrlProp72.xml"/><Relationship Id="rId10" Type="http://schemas.openxmlformats.org/officeDocument/2006/relationships/ctrlProp" Target="../ctrlProps/ctrlProp67.xml"/><Relationship Id="rId4" Type="http://schemas.openxmlformats.org/officeDocument/2006/relationships/ctrlProp" Target="../ctrlProps/ctrlProp61.xml"/><Relationship Id="rId9" Type="http://schemas.openxmlformats.org/officeDocument/2006/relationships/ctrlProp" Target="../ctrlProps/ctrlProp66.xml"/><Relationship Id="rId14" Type="http://schemas.openxmlformats.org/officeDocument/2006/relationships/ctrlProp" Target="../ctrlProps/ctrlProp7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09268D-E82E-42DB-B894-4AB5A07561A2}">
  <sheetPr>
    <tabColor rgb="FFFF0000"/>
  </sheetPr>
  <dimension ref="A1:F54"/>
  <sheetViews>
    <sheetView view="pageBreakPreview" zoomScaleNormal="100" zoomScaleSheetLayoutView="100" workbookViewId="0">
      <selection activeCell="C6" sqref="C6:D6"/>
    </sheetView>
  </sheetViews>
  <sheetFormatPr defaultRowHeight="13.2" x14ac:dyDescent="0.2"/>
  <cols>
    <col min="1" max="1" width="6.6640625" customWidth="1"/>
    <col min="2" max="2" width="15.77734375" customWidth="1"/>
    <col min="3" max="6" width="15.109375" customWidth="1"/>
    <col min="7" max="9" width="14.21875" customWidth="1"/>
  </cols>
  <sheetData>
    <row r="1" spans="1:6" x14ac:dyDescent="0.2">
      <c r="A1" s="50" t="s">
        <v>113</v>
      </c>
    </row>
    <row r="2" spans="1:6" ht="13.8" thickBot="1" x14ac:dyDescent="0.25"/>
    <row r="3" spans="1:6" x14ac:dyDescent="0.2">
      <c r="A3" s="35"/>
      <c r="B3" s="36"/>
      <c r="C3" s="36"/>
      <c r="D3" s="36"/>
      <c r="E3" s="36"/>
      <c r="F3" s="37"/>
    </row>
    <row r="4" spans="1:6" ht="14.4" x14ac:dyDescent="0.2">
      <c r="A4" s="38"/>
      <c r="B4" s="239" t="s">
        <v>35</v>
      </c>
      <c r="C4" s="284" t="s">
        <v>411</v>
      </c>
      <c r="D4" s="284"/>
      <c r="F4" s="62" t="s">
        <v>80</v>
      </c>
    </row>
    <row r="5" spans="1:6" ht="14.4" x14ac:dyDescent="0.2">
      <c r="A5" s="38"/>
      <c r="B5" s="239" t="s">
        <v>44</v>
      </c>
      <c r="C5" s="284">
        <f>'2購入希望価格明細（製品）'!C17</f>
        <v>54</v>
      </c>
      <c r="D5" s="284"/>
      <c r="F5" s="39"/>
    </row>
    <row r="6" spans="1:6" ht="14.4" x14ac:dyDescent="0.2">
      <c r="A6" s="38"/>
      <c r="B6" s="237" t="s">
        <v>24</v>
      </c>
      <c r="C6" s="285">
        <f>'2購入希望価格明細（製品）'!B18</f>
        <v>4000</v>
      </c>
      <c r="D6" s="284"/>
      <c r="F6" s="39"/>
    </row>
    <row r="7" spans="1:6" ht="14.4" x14ac:dyDescent="0.2">
      <c r="A7" s="38"/>
      <c r="B7" s="286" t="s">
        <v>23</v>
      </c>
      <c r="C7" s="240"/>
      <c r="D7" s="240"/>
      <c r="F7" s="39"/>
    </row>
    <row r="8" spans="1:6" ht="14.4" x14ac:dyDescent="0.2">
      <c r="A8" s="38"/>
      <c r="B8" s="287"/>
      <c r="C8" s="240"/>
      <c r="D8" s="240"/>
      <c r="F8" s="39"/>
    </row>
    <row r="9" spans="1:6" ht="14.4" x14ac:dyDescent="0.2">
      <c r="A9" s="38"/>
      <c r="B9" s="288"/>
      <c r="C9" s="240"/>
      <c r="D9" s="240"/>
      <c r="F9" s="39"/>
    </row>
    <row r="10" spans="1:6" x14ac:dyDescent="0.2">
      <c r="A10" s="38"/>
      <c r="B10" s="241"/>
      <c r="F10" s="39"/>
    </row>
    <row r="11" spans="1:6" x14ac:dyDescent="0.2">
      <c r="A11" s="38"/>
      <c r="B11" s="241"/>
      <c r="F11" s="39"/>
    </row>
    <row r="12" spans="1:6" x14ac:dyDescent="0.2">
      <c r="A12" s="38"/>
      <c r="F12" s="39"/>
    </row>
    <row r="13" spans="1:6" ht="16.2" x14ac:dyDescent="0.2">
      <c r="A13" s="289" t="s">
        <v>342</v>
      </c>
      <c r="B13" s="290"/>
      <c r="C13" s="290"/>
      <c r="D13" s="290"/>
      <c r="E13" s="290"/>
      <c r="F13" s="291"/>
    </row>
    <row r="14" spans="1:6" x14ac:dyDescent="0.2">
      <c r="A14" s="38"/>
      <c r="F14" s="39"/>
    </row>
    <row r="15" spans="1:6" x14ac:dyDescent="0.2">
      <c r="A15" s="38"/>
      <c r="F15" s="39"/>
    </row>
    <row r="16" spans="1:6" ht="13.8" thickBot="1" x14ac:dyDescent="0.25">
      <c r="A16" s="40"/>
      <c r="B16" s="41"/>
      <c r="C16" s="41"/>
      <c r="D16" s="41"/>
      <c r="E16" s="41"/>
      <c r="F16" s="42"/>
    </row>
    <row r="18" spans="1:6" x14ac:dyDescent="0.2">
      <c r="A18" s="10" t="s">
        <v>56</v>
      </c>
    </row>
    <row r="19" spans="1:6" ht="13.5" customHeight="1" x14ac:dyDescent="0.2">
      <c r="A19" s="10"/>
    </row>
    <row r="20" spans="1:6" x14ac:dyDescent="0.2">
      <c r="A20" s="292" t="s">
        <v>118</v>
      </c>
      <c r="B20" s="293"/>
      <c r="C20" s="293"/>
      <c r="D20" s="293"/>
      <c r="E20" s="293"/>
      <c r="F20" s="294"/>
    </row>
    <row r="21" spans="1:6" x14ac:dyDescent="0.2">
      <c r="A21" s="295"/>
      <c r="B21" s="296"/>
      <c r="C21" s="296"/>
      <c r="D21" s="296"/>
      <c r="E21" s="296"/>
      <c r="F21" s="297"/>
    </row>
    <row r="22" spans="1:6" x14ac:dyDescent="0.2">
      <c r="A22" s="295"/>
      <c r="B22" s="296"/>
      <c r="C22" s="296"/>
      <c r="D22" s="296"/>
      <c r="E22" s="296"/>
      <c r="F22" s="297"/>
    </row>
    <row r="23" spans="1:6" x14ac:dyDescent="0.2">
      <c r="A23" s="295"/>
      <c r="B23" s="296"/>
      <c r="C23" s="296"/>
      <c r="D23" s="296"/>
      <c r="E23" s="296"/>
      <c r="F23" s="297"/>
    </row>
    <row r="24" spans="1:6" ht="24" customHeight="1" x14ac:dyDescent="0.2">
      <c r="A24" s="298"/>
      <c r="B24" s="299"/>
      <c r="C24" s="299"/>
      <c r="D24" s="299"/>
      <c r="E24" s="299"/>
      <c r="F24" s="300"/>
    </row>
    <row r="25" spans="1:6" ht="24" customHeight="1" x14ac:dyDescent="0.2">
      <c r="B25" s="17"/>
    </row>
    <row r="26" spans="1:6" ht="24" customHeight="1" x14ac:dyDescent="0.2">
      <c r="A26" s="15" t="s">
        <v>50</v>
      </c>
      <c r="B26" s="4" t="s">
        <v>0</v>
      </c>
      <c r="C26" s="280" t="s">
        <v>51</v>
      </c>
      <c r="D26" s="301"/>
      <c r="E26" s="301"/>
      <c r="F26" s="281"/>
    </row>
    <row r="27" spans="1:6" ht="37.5" customHeight="1" x14ac:dyDescent="0.2">
      <c r="A27" s="47"/>
      <c r="B27" s="47">
        <f>C7</f>
        <v>0</v>
      </c>
      <c r="C27" s="282"/>
      <c r="D27" s="283"/>
      <c r="E27" s="283"/>
      <c r="F27" s="283"/>
    </row>
    <row r="28" spans="1:6" ht="37.5" customHeight="1" x14ac:dyDescent="0.2">
      <c r="A28" s="47"/>
      <c r="B28" s="47"/>
      <c r="C28" s="282"/>
      <c r="D28" s="283"/>
      <c r="E28" s="283"/>
      <c r="F28" s="283"/>
    </row>
    <row r="29" spans="1:6" ht="37.5" customHeight="1" x14ac:dyDescent="0.2">
      <c r="A29" s="47"/>
      <c r="B29" s="47"/>
      <c r="C29" s="282"/>
      <c r="D29" s="283"/>
      <c r="E29" s="283"/>
      <c r="F29" s="283"/>
    </row>
    <row r="30" spans="1:6" ht="37.5" customHeight="1" x14ac:dyDescent="0.2">
      <c r="A30" s="47"/>
      <c r="B30" s="47"/>
      <c r="C30" s="282"/>
      <c r="D30" s="283"/>
      <c r="E30" s="283"/>
      <c r="F30" s="283"/>
    </row>
    <row r="31" spans="1:6" ht="37.5" customHeight="1" x14ac:dyDescent="0.2">
      <c r="A31" s="4"/>
      <c r="B31" s="4"/>
      <c r="C31" s="282"/>
      <c r="D31" s="283"/>
      <c r="E31" s="283"/>
      <c r="F31" s="283"/>
    </row>
    <row r="32" spans="1:6" ht="24" customHeight="1" x14ac:dyDescent="0.2"/>
    <row r="33" ht="24" customHeight="1" x14ac:dyDescent="0.2"/>
    <row r="34" ht="24" customHeight="1" x14ac:dyDescent="0.2"/>
    <row r="42" ht="98.25" customHeight="1" x14ac:dyDescent="0.2"/>
    <row r="43" ht="98.25" customHeight="1" x14ac:dyDescent="0.2"/>
    <row r="44" ht="43.5" customHeight="1" x14ac:dyDescent="0.2"/>
    <row r="45" ht="13.5" customHeight="1" x14ac:dyDescent="0.2"/>
    <row r="46" ht="13.5" customHeight="1" x14ac:dyDescent="0.2"/>
    <row r="47" ht="13.5" customHeight="1" x14ac:dyDescent="0.2"/>
    <row r="48" ht="98.25" customHeight="1" x14ac:dyDescent="0.2"/>
    <row r="49" ht="98.25" customHeight="1" x14ac:dyDescent="0.2"/>
    <row r="50" ht="38.25" customHeight="1" x14ac:dyDescent="0.2"/>
    <row r="51" ht="13.5" customHeight="1" x14ac:dyDescent="0.2"/>
    <row r="52" ht="13.5" customHeight="1" x14ac:dyDescent="0.2"/>
    <row r="53" ht="13.5" customHeight="1" x14ac:dyDescent="0.2"/>
    <row r="54" ht="98.25" customHeight="1" x14ac:dyDescent="0.2"/>
  </sheetData>
  <mergeCells count="12">
    <mergeCell ref="C31:F31"/>
    <mergeCell ref="C4:D4"/>
    <mergeCell ref="C5:D5"/>
    <mergeCell ref="C6:D6"/>
    <mergeCell ref="B7:B9"/>
    <mergeCell ref="A13:F13"/>
    <mergeCell ref="A20:F24"/>
    <mergeCell ref="C26:F26"/>
    <mergeCell ref="C27:F27"/>
    <mergeCell ref="C28:F28"/>
    <mergeCell ref="C29:F29"/>
    <mergeCell ref="C30:F30"/>
  </mergeCells>
  <phoneticPr fontId="2"/>
  <dataValidations count="1">
    <dataValidation type="list" allowBlank="1" showInputMessage="1" showErrorMessage="1" sqref="A27:A31" xr:uid="{06B36637-083C-435E-9964-1D8B44B0EF06}">
      <formula1>"○"</formula1>
    </dataValidation>
  </dataValidations>
  <pageMargins left="1" right="1" top="1" bottom="1" header="0.5" footer="0.5"/>
  <pageSetup paperSize="9" scale="98" orientation="portrait" r:id="rId1"/>
  <rowBreaks count="1" manualBreakCount="1">
    <brk id="36" max="5" man="1"/>
  </rowBreaks>
  <drawing r:id="rId2"/>
  <legacyDrawing r:id="rId3"/>
  <mc:AlternateContent xmlns:mc="http://schemas.openxmlformats.org/markup-compatibility/2006">
    <mc:Choice Requires="x14">
      <controls>
        <mc:AlternateContent xmlns:mc="http://schemas.openxmlformats.org/markup-compatibility/2006">
          <mc:Choice Requires="x14">
            <control shapeId="29697" r:id="rId4" name="Check Box 1">
              <controlPr defaultSize="0" autoFill="0" autoLine="0" autoPict="0">
                <anchor moveWithCells="1">
                  <from>
                    <xdr:col>2</xdr:col>
                    <xdr:colOff>0</xdr:colOff>
                    <xdr:row>26</xdr:row>
                    <xdr:rowOff>7620</xdr:rowOff>
                  </from>
                  <to>
                    <xdr:col>2</xdr:col>
                    <xdr:colOff>457200</xdr:colOff>
                    <xdr:row>26</xdr:row>
                    <xdr:rowOff>251460</xdr:rowOff>
                  </to>
                </anchor>
              </controlPr>
            </control>
          </mc:Choice>
        </mc:AlternateContent>
        <mc:AlternateContent xmlns:mc="http://schemas.openxmlformats.org/markup-compatibility/2006">
          <mc:Choice Requires="x14">
            <control shapeId="29698" r:id="rId5" name="Check Box 2">
              <controlPr defaultSize="0" autoFill="0" autoLine="0" autoPict="0">
                <anchor moveWithCells="1">
                  <from>
                    <xdr:col>2</xdr:col>
                    <xdr:colOff>1051560</xdr:colOff>
                    <xdr:row>26</xdr:row>
                    <xdr:rowOff>7620</xdr:rowOff>
                  </from>
                  <to>
                    <xdr:col>3</xdr:col>
                    <xdr:colOff>640080</xdr:colOff>
                    <xdr:row>26</xdr:row>
                    <xdr:rowOff>251460</xdr:rowOff>
                  </to>
                </anchor>
              </controlPr>
            </control>
          </mc:Choice>
        </mc:AlternateContent>
        <mc:AlternateContent xmlns:mc="http://schemas.openxmlformats.org/markup-compatibility/2006">
          <mc:Choice Requires="x14">
            <control shapeId="29699" r:id="rId6" name="Check Box 3">
              <controlPr defaultSize="0" autoFill="0" autoLine="0" autoPict="0">
                <anchor moveWithCells="1">
                  <from>
                    <xdr:col>3</xdr:col>
                    <xdr:colOff>594360</xdr:colOff>
                    <xdr:row>26</xdr:row>
                    <xdr:rowOff>22860</xdr:rowOff>
                  </from>
                  <to>
                    <xdr:col>4</xdr:col>
                    <xdr:colOff>190500</xdr:colOff>
                    <xdr:row>26</xdr:row>
                    <xdr:rowOff>259080</xdr:rowOff>
                  </to>
                </anchor>
              </controlPr>
            </control>
          </mc:Choice>
        </mc:AlternateContent>
        <mc:AlternateContent xmlns:mc="http://schemas.openxmlformats.org/markup-compatibility/2006">
          <mc:Choice Requires="x14">
            <control shapeId="29700" r:id="rId7" name="Check Box 4">
              <controlPr defaultSize="0" autoFill="0" autoLine="0" autoPict="0">
                <anchor moveWithCells="1">
                  <from>
                    <xdr:col>4</xdr:col>
                    <xdr:colOff>723900</xdr:colOff>
                    <xdr:row>26</xdr:row>
                    <xdr:rowOff>22860</xdr:rowOff>
                  </from>
                  <to>
                    <xdr:col>5</xdr:col>
                    <xdr:colOff>228600</xdr:colOff>
                    <xdr:row>26</xdr:row>
                    <xdr:rowOff>259080</xdr:rowOff>
                  </to>
                </anchor>
              </controlPr>
            </control>
          </mc:Choice>
        </mc:AlternateContent>
        <mc:AlternateContent xmlns:mc="http://schemas.openxmlformats.org/markup-compatibility/2006">
          <mc:Choice Requires="x14">
            <control shapeId="29701" r:id="rId8" name="Check Box 5">
              <controlPr defaultSize="0" autoFill="0" autoLine="0" autoPict="0">
                <anchor moveWithCells="1">
                  <from>
                    <xdr:col>4</xdr:col>
                    <xdr:colOff>99060</xdr:colOff>
                    <xdr:row>26</xdr:row>
                    <xdr:rowOff>7620</xdr:rowOff>
                  </from>
                  <to>
                    <xdr:col>4</xdr:col>
                    <xdr:colOff>762000</xdr:colOff>
                    <xdr:row>26</xdr:row>
                    <xdr:rowOff>251460</xdr:rowOff>
                  </to>
                </anchor>
              </controlPr>
            </control>
          </mc:Choice>
        </mc:AlternateContent>
        <mc:AlternateContent xmlns:mc="http://schemas.openxmlformats.org/markup-compatibility/2006">
          <mc:Choice Requires="x14">
            <control shapeId="29702" r:id="rId9" name="Check Box 6">
              <controlPr defaultSize="0" autoFill="0" autoLine="0" autoPict="0">
                <anchor moveWithCells="1">
                  <from>
                    <xdr:col>2</xdr:col>
                    <xdr:colOff>487680</xdr:colOff>
                    <xdr:row>26</xdr:row>
                    <xdr:rowOff>0</xdr:rowOff>
                  </from>
                  <to>
                    <xdr:col>3</xdr:col>
                    <xdr:colOff>83820</xdr:colOff>
                    <xdr:row>26</xdr:row>
                    <xdr:rowOff>251460</xdr:rowOff>
                  </to>
                </anchor>
              </controlPr>
            </control>
          </mc:Choice>
        </mc:AlternateContent>
        <mc:AlternateContent xmlns:mc="http://schemas.openxmlformats.org/markup-compatibility/2006">
          <mc:Choice Requires="x14">
            <control shapeId="29703" r:id="rId10" name="Check Box 7">
              <controlPr defaultSize="0" autoFill="0" autoLine="0" autoPict="0">
                <anchor moveWithCells="1">
                  <from>
                    <xdr:col>5</xdr:col>
                    <xdr:colOff>213360</xdr:colOff>
                    <xdr:row>26</xdr:row>
                    <xdr:rowOff>22860</xdr:rowOff>
                  </from>
                  <to>
                    <xdr:col>5</xdr:col>
                    <xdr:colOff>861060</xdr:colOff>
                    <xdr:row>26</xdr:row>
                    <xdr:rowOff>259080</xdr:rowOff>
                  </to>
                </anchor>
              </controlPr>
            </control>
          </mc:Choice>
        </mc:AlternateContent>
        <mc:AlternateContent xmlns:mc="http://schemas.openxmlformats.org/markup-compatibility/2006">
          <mc:Choice Requires="x14">
            <control shapeId="29704" r:id="rId11" name="Check Box 8">
              <controlPr defaultSize="0" autoFill="0" autoLine="0" autoPict="0">
                <anchor moveWithCells="1">
                  <from>
                    <xdr:col>2</xdr:col>
                    <xdr:colOff>0</xdr:colOff>
                    <xdr:row>26</xdr:row>
                    <xdr:rowOff>213360</xdr:rowOff>
                  </from>
                  <to>
                    <xdr:col>2</xdr:col>
                    <xdr:colOff>670560</xdr:colOff>
                    <xdr:row>26</xdr:row>
                    <xdr:rowOff>457200</xdr:rowOff>
                  </to>
                </anchor>
              </controlPr>
            </control>
          </mc:Choice>
        </mc:AlternateContent>
        <mc:AlternateContent xmlns:mc="http://schemas.openxmlformats.org/markup-compatibility/2006">
          <mc:Choice Requires="x14">
            <control shapeId="29705" r:id="rId12" name="Check Box 9">
              <controlPr defaultSize="0" autoFill="0" autoLine="0" autoPict="0">
                <anchor moveWithCells="1">
                  <from>
                    <xdr:col>3</xdr:col>
                    <xdr:colOff>883920</xdr:colOff>
                    <xdr:row>26</xdr:row>
                    <xdr:rowOff>190500</xdr:rowOff>
                  </from>
                  <to>
                    <xdr:col>4</xdr:col>
                    <xdr:colOff>480060</xdr:colOff>
                    <xdr:row>26</xdr:row>
                    <xdr:rowOff>441960</xdr:rowOff>
                  </to>
                </anchor>
              </controlPr>
            </control>
          </mc:Choice>
        </mc:AlternateContent>
        <mc:AlternateContent xmlns:mc="http://schemas.openxmlformats.org/markup-compatibility/2006">
          <mc:Choice Requires="x14">
            <control shapeId="29706" r:id="rId13" name="Check Box 10">
              <controlPr defaultSize="0" autoFill="0" autoLine="0" autoPict="0">
                <anchor moveWithCells="1">
                  <from>
                    <xdr:col>2</xdr:col>
                    <xdr:colOff>480060</xdr:colOff>
                    <xdr:row>26</xdr:row>
                    <xdr:rowOff>213360</xdr:rowOff>
                  </from>
                  <to>
                    <xdr:col>3</xdr:col>
                    <xdr:colOff>76200</xdr:colOff>
                    <xdr:row>26</xdr:row>
                    <xdr:rowOff>449580</xdr:rowOff>
                  </to>
                </anchor>
              </controlPr>
            </control>
          </mc:Choice>
        </mc:AlternateContent>
        <mc:AlternateContent xmlns:mc="http://schemas.openxmlformats.org/markup-compatibility/2006">
          <mc:Choice Requires="x14">
            <control shapeId="29707" r:id="rId14" name="Check Box 11">
              <controlPr defaultSize="0" autoFill="0" autoLine="0" autoPict="0">
                <anchor moveWithCells="1">
                  <from>
                    <xdr:col>4</xdr:col>
                    <xdr:colOff>335280</xdr:colOff>
                    <xdr:row>26</xdr:row>
                    <xdr:rowOff>198120</xdr:rowOff>
                  </from>
                  <to>
                    <xdr:col>4</xdr:col>
                    <xdr:colOff>990600</xdr:colOff>
                    <xdr:row>26</xdr:row>
                    <xdr:rowOff>441960</xdr:rowOff>
                  </to>
                </anchor>
              </controlPr>
            </control>
          </mc:Choice>
        </mc:AlternateContent>
        <mc:AlternateContent xmlns:mc="http://schemas.openxmlformats.org/markup-compatibility/2006">
          <mc:Choice Requires="x14">
            <control shapeId="29708" r:id="rId15" name="Check Box 12">
              <controlPr defaultSize="0" autoFill="0" autoLine="0" autoPict="0">
                <anchor moveWithCells="1">
                  <from>
                    <xdr:col>2</xdr:col>
                    <xdr:colOff>1051560</xdr:colOff>
                    <xdr:row>26</xdr:row>
                    <xdr:rowOff>190500</xdr:rowOff>
                  </from>
                  <to>
                    <xdr:col>3</xdr:col>
                    <xdr:colOff>861060</xdr:colOff>
                    <xdr:row>26</xdr:row>
                    <xdr:rowOff>441960</xdr:rowOff>
                  </to>
                </anchor>
              </controlPr>
            </control>
          </mc:Choice>
        </mc:AlternateContent>
        <mc:AlternateContent xmlns:mc="http://schemas.openxmlformats.org/markup-compatibility/2006">
          <mc:Choice Requires="x14">
            <control shapeId="29709" r:id="rId16" name="Check Box 13">
              <controlPr defaultSize="0" autoFill="0" autoLine="0" autoPict="0">
                <anchor moveWithCells="1">
                  <from>
                    <xdr:col>2</xdr:col>
                    <xdr:colOff>0</xdr:colOff>
                    <xdr:row>27</xdr:row>
                    <xdr:rowOff>7620</xdr:rowOff>
                  </from>
                  <to>
                    <xdr:col>2</xdr:col>
                    <xdr:colOff>457200</xdr:colOff>
                    <xdr:row>27</xdr:row>
                    <xdr:rowOff>251460</xdr:rowOff>
                  </to>
                </anchor>
              </controlPr>
            </control>
          </mc:Choice>
        </mc:AlternateContent>
        <mc:AlternateContent xmlns:mc="http://schemas.openxmlformats.org/markup-compatibility/2006">
          <mc:Choice Requires="x14">
            <control shapeId="29710" r:id="rId17" name="Check Box 14">
              <controlPr defaultSize="0" autoFill="0" autoLine="0" autoPict="0">
                <anchor moveWithCells="1">
                  <from>
                    <xdr:col>2</xdr:col>
                    <xdr:colOff>1051560</xdr:colOff>
                    <xdr:row>27</xdr:row>
                    <xdr:rowOff>7620</xdr:rowOff>
                  </from>
                  <to>
                    <xdr:col>3</xdr:col>
                    <xdr:colOff>640080</xdr:colOff>
                    <xdr:row>27</xdr:row>
                    <xdr:rowOff>251460</xdr:rowOff>
                  </to>
                </anchor>
              </controlPr>
            </control>
          </mc:Choice>
        </mc:AlternateContent>
        <mc:AlternateContent xmlns:mc="http://schemas.openxmlformats.org/markup-compatibility/2006">
          <mc:Choice Requires="x14">
            <control shapeId="29711" r:id="rId18" name="Check Box 15">
              <controlPr defaultSize="0" autoFill="0" autoLine="0" autoPict="0">
                <anchor moveWithCells="1">
                  <from>
                    <xdr:col>3</xdr:col>
                    <xdr:colOff>594360</xdr:colOff>
                    <xdr:row>27</xdr:row>
                    <xdr:rowOff>22860</xdr:rowOff>
                  </from>
                  <to>
                    <xdr:col>4</xdr:col>
                    <xdr:colOff>190500</xdr:colOff>
                    <xdr:row>27</xdr:row>
                    <xdr:rowOff>259080</xdr:rowOff>
                  </to>
                </anchor>
              </controlPr>
            </control>
          </mc:Choice>
        </mc:AlternateContent>
        <mc:AlternateContent xmlns:mc="http://schemas.openxmlformats.org/markup-compatibility/2006">
          <mc:Choice Requires="x14">
            <control shapeId="29712" r:id="rId19" name="Check Box 16">
              <controlPr defaultSize="0" autoFill="0" autoLine="0" autoPict="0">
                <anchor moveWithCells="1">
                  <from>
                    <xdr:col>4</xdr:col>
                    <xdr:colOff>723900</xdr:colOff>
                    <xdr:row>27</xdr:row>
                    <xdr:rowOff>7620</xdr:rowOff>
                  </from>
                  <to>
                    <xdr:col>5</xdr:col>
                    <xdr:colOff>228600</xdr:colOff>
                    <xdr:row>27</xdr:row>
                    <xdr:rowOff>251460</xdr:rowOff>
                  </to>
                </anchor>
              </controlPr>
            </control>
          </mc:Choice>
        </mc:AlternateContent>
        <mc:AlternateContent xmlns:mc="http://schemas.openxmlformats.org/markup-compatibility/2006">
          <mc:Choice Requires="x14">
            <control shapeId="29713" r:id="rId20" name="Check Box 17">
              <controlPr defaultSize="0" autoFill="0" autoLine="0" autoPict="0">
                <anchor moveWithCells="1">
                  <from>
                    <xdr:col>4</xdr:col>
                    <xdr:colOff>99060</xdr:colOff>
                    <xdr:row>27</xdr:row>
                    <xdr:rowOff>7620</xdr:rowOff>
                  </from>
                  <to>
                    <xdr:col>4</xdr:col>
                    <xdr:colOff>762000</xdr:colOff>
                    <xdr:row>27</xdr:row>
                    <xdr:rowOff>251460</xdr:rowOff>
                  </to>
                </anchor>
              </controlPr>
            </control>
          </mc:Choice>
        </mc:AlternateContent>
        <mc:AlternateContent xmlns:mc="http://schemas.openxmlformats.org/markup-compatibility/2006">
          <mc:Choice Requires="x14">
            <control shapeId="29714" r:id="rId21" name="Check Box 18">
              <controlPr defaultSize="0" autoFill="0" autoLine="0" autoPict="0">
                <anchor moveWithCells="1">
                  <from>
                    <xdr:col>2</xdr:col>
                    <xdr:colOff>487680</xdr:colOff>
                    <xdr:row>27</xdr:row>
                    <xdr:rowOff>0</xdr:rowOff>
                  </from>
                  <to>
                    <xdr:col>3</xdr:col>
                    <xdr:colOff>83820</xdr:colOff>
                    <xdr:row>27</xdr:row>
                    <xdr:rowOff>251460</xdr:rowOff>
                  </to>
                </anchor>
              </controlPr>
            </control>
          </mc:Choice>
        </mc:AlternateContent>
        <mc:AlternateContent xmlns:mc="http://schemas.openxmlformats.org/markup-compatibility/2006">
          <mc:Choice Requires="x14">
            <control shapeId="29715" r:id="rId22" name="Check Box 19">
              <controlPr defaultSize="0" autoFill="0" autoLine="0" autoPict="0">
                <anchor moveWithCells="1">
                  <from>
                    <xdr:col>5</xdr:col>
                    <xdr:colOff>213360</xdr:colOff>
                    <xdr:row>27</xdr:row>
                    <xdr:rowOff>7620</xdr:rowOff>
                  </from>
                  <to>
                    <xdr:col>5</xdr:col>
                    <xdr:colOff>861060</xdr:colOff>
                    <xdr:row>27</xdr:row>
                    <xdr:rowOff>251460</xdr:rowOff>
                  </to>
                </anchor>
              </controlPr>
            </control>
          </mc:Choice>
        </mc:AlternateContent>
        <mc:AlternateContent xmlns:mc="http://schemas.openxmlformats.org/markup-compatibility/2006">
          <mc:Choice Requires="x14">
            <control shapeId="29716" r:id="rId23" name="Check Box 20">
              <controlPr defaultSize="0" autoFill="0" autoLine="0" autoPict="0">
                <anchor moveWithCells="1">
                  <from>
                    <xdr:col>2</xdr:col>
                    <xdr:colOff>0</xdr:colOff>
                    <xdr:row>27</xdr:row>
                    <xdr:rowOff>213360</xdr:rowOff>
                  </from>
                  <to>
                    <xdr:col>2</xdr:col>
                    <xdr:colOff>655320</xdr:colOff>
                    <xdr:row>27</xdr:row>
                    <xdr:rowOff>457200</xdr:rowOff>
                  </to>
                </anchor>
              </controlPr>
            </control>
          </mc:Choice>
        </mc:AlternateContent>
        <mc:AlternateContent xmlns:mc="http://schemas.openxmlformats.org/markup-compatibility/2006">
          <mc:Choice Requires="x14">
            <control shapeId="29717" r:id="rId24" name="Check Box 21">
              <controlPr defaultSize="0" autoFill="0" autoLine="0" autoPict="0">
                <anchor moveWithCells="1">
                  <from>
                    <xdr:col>3</xdr:col>
                    <xdr:colOff>883920</xdr:colOff>
                    <xdr:row>27</xdr:row>
                    <xdr:rowOff>190500</xdr:rowOff>
                  </from>
                  <to>
                    <xdr:col>4</xdr:col>
                    <xdr:colOff>480060</xdr:colOff>
                    <xdr:row>27</xdr:row>
                    <xdr:rowOff>441960</xdr:rowOff>
                  </to>
                </anchor>
              </controlPr>
            </control>
          </mc:Choice>
        </mc:AlternateContent>
        <mc:AlternateContent xmlns:mc="http://schemas.openxmlformats.org/markup-compatibility/2006">
          <mc:Choice Requires="x14">
            <control shapeId="29718" r:id="rId25" name="Check Box 22">
              <controlPr defaultSize="0" autoFill="0" autoLine="0" autoPict="0">
                <anchor moveWithCells="1">
                  <from>
                    <xdr:col>2</xdr:col>
                    <xdr:colOff>480060</xdr:colOff>
                    <xdr:row>27</xdr:row>
                    <xdr:rowOff>213360</xdr:rowOff>
                  </from>
                  <to>
                    <xdr:col>3</xdr:col>
                    <xdr:colOff>76200</xdr:colOff>
                    <xdr:row>27</xdr:row>
                    <xdr:rowOff>441960</xdr:rowOff>
                  </to>
                </anchor>
              </controlPr>
            </control>
          </mc:Choice>
        </mc:AlternateContent>
        <mc:AlternateContent xmlns:mc="http://schemas.openxmlformats.org/markup-compatibility/2006">
          <mc:Choice Requires="x14">
            <control shapeId="29719" r:id="rId26" name="Check Box 23">
              <controlPr defaultSize="0" autoFill="0" autoLine="0" autoPict="0">
                <anchor moveWithCells="1">
                  <from>
                    <xdr:col>4</xdr:col>
                    <xdr:colOff>335280</xdr:colOff>
                    <xdr:row>27</xdr:row>
                    <xdr:rowOff>198120</xdr:rowOff>
                  </from>
                  <to>
                    <xdr:col>4</xdr:col>
                    <xdr:colOff>990600</xdr:colOff>
                    <xdr:row>27</xdr:row>
                    <xdr:rowOff>441960</xdr:rowOff>
                  </to>
                </anchor>
              </controlPr>
            </control>
          </mc:Choice>
        </mc:AlternateContent>
        <mc:AlternateContent xmlns:mc="http://schemas.openxmlformats.org/markup-compatibility/2006">
          <mc:Choice Requires="x14">
            <control shapeId="29720" r:id="rId27" name="Check Box 24">
              <controlPr defaultSize="0" autoFill="0" autoLine="0" autoPict="0">
                <anchor moveWithCells="1">
                  <from>
                    <xdr:col>2</xdr:col>
                    <xdr:colOff>1051560</xdr:colOff>
                    <xdr:row>27</xdr:row>
                    <xdr:rowOff>190500</xdr:rowOff>
                  </from>
                  <to>
                    <xdr:col>3</xdr:col>
                    <xdr:colOff>861060</xdr:colOff>
                    <xdr:row>27</xdr:row>
                    <xdr:rowOff>441960</xdr:rowOff>
                  </to>
                </anchor>
              </controlPr>
            </control>
          </mc:Choice>
        </mc:AlternateContent>
        <mc:AlternateContent xmlns:mc="http://schemas.openxmlformats.org/markup-compatibility/2006">
          <mc:Choice Requires="x14">
            <control shapeId="29721" r:id="rId28" name="Check Box 25">
              <controlPr defaultSize="0" autoFill="0" autoLine="0" autoPict="0">
                <anchor moveWithCells="1">
                  <from>
                    <xdr:col>2</xdr:col>
                    <xdr:colOff>0</xdr:colOff>
                    <xdr:row>28</xdr:row>
                    <xdr:rowOff>7620</xdr:rowOff>
                  </from>
                  <to>
                    <xdr:col>2</xdr:col>
                    <xdr:colOff>457200</xdr:colOff>
                    <xdr:row>28</xdr:row>
                    <xdr:rowOff>259080</xdr:rowOff>
                  </to>
                </anchor>
              </controlPr>
            </control>
          </mc:Choice>
        </mc:AlternateContent>
        <mc:AlternateContent xmlns:mc="http://schemas.openxmlformats.org/markup-compatibility/2006">
          <mc:Choice Requires="x14">
            <control shapeId="29722" r:id="rId29" name="Check Box 26">
              <controlPr defaultSize="0" autoFill="0" autoLine="0" autoPict="0">
                <anchor moveWithCells="1">
                  <from>
                    <xdr:col>2</xdr:col>
                    <xdr:colOff>1051560</xdr:colOff>
                    <xdr:row>28</xdr:row>
                    <xdr:rowOff>7620</xdr:rowOff>
                  </from>
                  <to>
                    <xdr:col>3</xdr:col>
                    <xdr:colOff>632460</xdr:colOff>
                    <xdr:row>28</xdr:row>
                    <xdr:rowOff>259080</xdr:rowOff>
                  </to>
                </anchor>
              </controlPr>
            </control>
          </mc:Choice>
        </mc:AlternateContent>
        <mc:AlternateContent xmlns:mc="http://schemas.openxmlformats.org/markup-compatibility/2006">
          <mc:Choice Requires="x14">
            <control shapeId="29723" r:id="rId30" name="Check Box 27">
              <controlPr defaultSize="0" autoFill="0" autoLine="0" autoPict="0">
                <anchor moveWithCells="1">
                  <from>
                    <xdr:col>3</xdr:col>
                    <xdr:colOff>594360</xdr:colOff>
                    <xdr:row>28</xdr:row>
                    <xdr:rowOff>22860</xdr:rowOff>
                  </from>
                  <to>
                    <xdr:col>4</xdr:col>
                    <xdr:colOff>190500</xdr:colOff>
                    <xdr:row>28</xdr:row>
                    <xdr:rowOff>251460</xdr:rowOff>
                  </to>
                </anchor>
              </controlPr>
            </control>
          </mc:Choice>
        </mc:AlternateContent>
        <mc:AlternateContent xmlns:mc="http://schemas.openxmlformats.org/markup-compatibility/2006">
          <mc:Choice Requires="x14">
            <control shapeId="29724" r:id="rId31" name="Check Box 28">
              <controlPr defaultSize="0" autoFill="0" autoLine="0" autoPict="0">
                <anchor moveWithCells="1">
                  <from>
                    <xdr:col>4</xdr:col>
                    <xdr:colOff>731520</xdr:colOff>
                    <xdr:row>28</xdr:row>
                    <xdr:rowOff>22860</xdr:rowOff>
                  </from>
                  <to>
                    <xdr:col>5</xdr:col>
                    <xdr:colOff>251460</xdr:colOff>
                    <xdr:row>28</xdr:row>
                    <xdr:rowOff>259080</xdr:rowOff>
                  </to>
                </anchor>
              </controlPr>
            </control>
          </mc:Choice>
        </mc:AlternateContent>
        <mc:AlternateContent xmlns:mc="http://schemas.openxmlformats.org/markup-compatibility/2006">
          <mc:Choice Requires="x14">
            <control shapeId="29725" r:id="rId32" name="Check Box 29">
              <controlPr defaultSize="0" autoFill="0" autoLine="0" autoPict="0">
                <anchor moveWithCells="1">
                  <from>
                    <xdr:col>4</xdr:col>
                    <xdr:colOff>99060</xdr:colOff>
                    <xdr:row>28</xdr:row>
                    <xdr:rowOff>7620</xdr:rowOff>
                  </from>
                  <to>
                    <xdr:col>4</xdr:col>
                    <xdr:colOff>762000</xdr:colOff>
                    <xdr:row>28</xdr:row>
                    <xdr:rowOff>259080</xdr:rowOff>
                  </to>
                </anchor>
              </controlPr>
            </control>
          </mc:Choice>
        </mc:AlternateContent>
        <mc:AlternateContent xmlns:mc="http://schemas.openxmlformats.org/markup-compatibility/2006">
          <mc:Choice Requires="x14">
            <control shapeId="29726" r:id="rId33" name="Check Box 30">
              <controlPr defaultSize="0" autoFill="0" autoLine="0" autoPict="0">
                <anchor moveWithCells="1">
                  <from>
                    <xdr:col>2</xdr:col>
                    <xdr:colOff>487680</xdr:colOff>
                    <xdr:row>28</xdr:row>
                    <xdr:rowOff>0</xdr:rowOff>
                  </from>
                  <to>
                    <xdr:col>3</xdr:col>
                    <xdr:colOff>99060</xdr:colOff>
                    <xdr:row>28</xdr:row>
                    <xdr:rowOff>251460</xdr:rowOff>
                  </to>
                </anchor>
              </controlPr>
            </control>
          </mc:Choice>
        </mc:AlternateContent>
        <mc:AlternateContent xmlns:mc="http://schemas.openxmlformats.org/markup-compatibility/2006">
          <mc:Choice Requires="x14">
            <control shapeId="29727" r:id="rId34" name="Check Box 31">
              <controlPr defaultSize="0" autoFill="0" autoLine="0" autoPict="0">
                <anchor moveWithCells="1">
                  <from>
                    <xdr:col>5</xdr:col>
                    <xdr:colOff>228600</xdr:colOff>
                    <xdr:row>28</xdr:row>
                    <xdr:rowOff>22860</xdr:rowOff>
                  </from>
                  <to>
                    <xdr:col>5</xdr:col>
                    <xdr:colOff>899160</xdr:colOff>
                    <xdr:row>28</xdr:row>
                    <xdr:rowOff>289560</xdr:rowOff>
                  </to>
                </anchor>
              </controlPr>
            </control>
          </mc:Choice>
        </mc:AlternateContent>
        <mc:AlternateContent xmlns:mc="http://schemas.openxmlformats.org/markup-compatibility/2006">
          <mc:Choice Requires="x14">
            <control shapeId="29728" r:id="rId35" name="Check Box 32">
              <controlPr defaultSize="0" autoFill="0" autoLine="0" autoPict="0">
                <anchor moveWithCells="1">
                  <from>
                    <xdr:col>2</xdr:col>
                    <xdr:colOff>0</xdr:colOff>
                    <xdr:row>28</xdr:row>
                    <xdr:rowOff>213360</xdr:rowOff>
                  </from>
                  <to>
                    <xdr:col>2</xdr:col>
                    <xdr:colOff>670560</xdr:colOff>
                    <xdr:row>28</xdr:row>
                    <xdr:rowOff>457200</xdr:rowOff>
                  </to>
                </anchor>
              </controlPr>
            </control>
          </mc:Choice>
        </mc:AlternateContent>
        <mc:AlternateContent xmlns:mc="http://schemas.openxmlformats.org/markup-compatibility/2006">
          <mc:Choice Requires="x14">
            <control shapeId="29729" r:id="rId36" name="Check Box 33">
              <controlPr defaultSize="0" autoFill="0" autoLine="0" autoPict="0">
                <anchor moveWithCells="1">
                  <from>
                    <xdr:col>3</xdr:col>
                    <xdr:colOff>883920</xdr:colOff>
                    <xdr:row>28</xdr:row>
                    <xdr:rowOff>190500</xdr:rowOff>
                  </from>
                  <to>
                    <xdr:col>4</xdr:col>
                    <xdr:colOff>480060</xdr:colOff>
                    <xdr:row>28</xdr:row>
                    <xdr:rowOff>441960</xdr:rowOff>
                  </to>
                </anchor>
              </controlPr>
            </control>
          </mc:Choice>
        </mc:AlternateContent>
        <mc:AlternateContent xmlns:mc="http://schemas.openxmlformats.org/markup-compatibility/2006">
          <mc:Choice Requires="x14">
            <control shapeId="29730" r:id="rId37" name="Check Box 34">
              <controlPr defaultSize="0" autoFill="0" autoLine="0" autoPict="0">
                <anchor moveWithCells="1">
                  <from>
                    <xdr:col>2</xdr:col>
                    <xdr:colOff>480060</xdr:colOff>
                    <xdr:row>28</xdr:row>
                    <xdr:rowOff>213360</xdr:rowOff>
                  </from>
                  <to>
                    <xdr:col>3</xdr:col>
                    <xdr:colOff>76200</xdr:colOff>
                    <xdr:row>28</xdr:row>
                    <xdr:rowOff>449580</xdr:rowOff>
                  </to>
                </anchor>
              </controlPr>
            </control>
          </mc:Choice>
        </mc:AlternateContent>
        <mc:AlternateContent xmlns:mc="http://schemas.openxmlformats.org/markup-compatibility/2006">
          <mc:Choice Requires="x14">
            <control shapeId="29731" r:id="rId38" name="Check Box 35">
              <controlPr defaultSize="0" autoFill="0" autoLine="0" autoPict="0">
                <anchor moveWithCells="1">
                  <from>
                    <xdr:col>4</xdr:col>
                    <xdr:colOff>335280</xdr:colOff>
                    <xdr:row>28</xdr:row>
                    <xdr:rowOff>198120</xdr:rowOff>
                  </from>
                  <to>
                    <xdr:col>4</xdr:col>
                    <xdr:colOff>990600</xdr:colOff>
                    <xdr:row>28</xdr:row>
                    <xdr:rowOff>449580</xdr:rowOff>
                  </to>
                </anchor>
              </controlPr>
            </control>
          </mc:Choice>
        </mc:AlternateContent>
        <mc:AlternateContent xmlns:mc="http://schemas.openxmlformats.org/markup-compatibility/2006">
          <mc:Choice Requires="x14">
            <control shapeId="29732" r:id="rId39" name="Check Box 36">
              <controlPr defaultSize="0" autoFill="0" autoLine="0" autoPict="0">
                <anchor moveWithCells="1">
                  <from>
                    <xdr:col>2</xdr:col>
                    <xdr:colOff>1051560</xdr:colOff>
                    <xdr:row>28</xdr:row>
                    <xdr:rowOff>190500</xdr:rowOff>
                  </from>
                  <to>
                    <xdr:col>3</xdr:col>
                    <xdr:colOff>845820</xdr:colOff>
                    <xdr:row>28</xdr:row>
                    <xdr:rowOff>449580</xdr:rowOff>
                  </to>
                </anchor>
              </controlPr>
            </control>
          </mc:Choice>
        </mc:AlternateContent>
        <mc:AlternateContent xmlns:mc="http://schemas.openxmlformats.org/markup-compatibility/2006">
          <mc:Choice Requires="x14">
            <control shapeId="29733" r:id="rId40" name="Check Box 37">
              <controlPr defaultSize="0" autoFill="0" autoLine="0" autoPict="0">
                <anchor moveWithCells="1">
                  <from>
                    <xdr:col>2</xdr:col>
                    <xdr:colOff>0</xdr:colOff>
                    <xdr:row>29</xdr:row>
                    <xdr:rowOff>7620</xdr:rowOff>
                  </from>
                  <to>
                    <xdr:col>2</xdr:col>
                    <xdr:colOff>457200</xdr:colOff>
                    <xdr:row>29</xdr:row>
                    <xdr:rowOff>251460</xdr:rowOff>
                  </to>
                </anchor>
              </controlPr>
            </control>
          </mc:Choice>
        </mc:AlternateContent>
        <mc:AlternateContent xmlns:mc="http://schemas.openxmlformats.org/markup-compatibility/2006">
          <mc:Choice Requires="x14">
            <control shapeId="29734" r:id="rId41" name="Check Box 38">
              <controlPr defaultSize="0" autoFill="0" autoLine="0" autoPict="0">
                <anchor moveWithCells="1">
                  <from>
                    <xdr:col>2</xdr:col>
                    <xdr:colOff>1051560</xdr:colOff>
                    <xdr:row>29</xdr:row>
                    <xdr:rowOff>7620</xdr:rowOff>
                  </from>
                  <to>
                    <xdr:col>3</xdr:col>
                    <xdr:colOff>640080</xdr:colOff>
                    <xdr:row>29</xdr:row>
                    <xdr:rowOff>251460</xdr:rowOff>
                  </to>
                </anchor>
              </controlPr>
            </control>
          </mc:Choice>
        </mc:AlternateContent>
        <mc:AlternateContent xmlns:mc="http://schemas.openxmlformats.org/markup-compatibility/2006">
          <mc:Choice Requires="x14">
            <control shapeId="29735" r:id="rId42" name="Check Box 39">
              <controlPr defaultSize="0" autoFill="0" autoLine="0" autoPict="0">
                <anchor moveWithCells="1">
                  <from>
                    <xdr:col>3</xdr:col>
                    <xdr:colOff>594360</xdr:colOff>
                    <xdr:row>29</xdr:row>
                    <xdr:rowOff>22860</xdr:rowOff>
                  </from>
                  <to>
                    <xdr:col>4</xdr:col>
                    <xdr:colOff>190500</xdr:colOff>
                    <xdr:row>29</xdr:row>
                    <xdr:rowOff>259080</xdr:rowOff>
                  </to>
                </anchor>
              </controlPr>
            </control>
          </mc:Choice>
        </mc:AlternateContent>
        <mc:AlternateContent xmlns:mc="http://schemas.openxmlformats.org/markup-compatibility/2006">
          <mc:Choice Requires="x14">
            <control shapeId="29736" r:id="rId43" name="Check Box 40">
              <controlPr defaultSize="0" autoFill="0" autoLine="0" autoPict="0">
                <anchor moveWithCells="1">
                  <from>
                    <xdr:col>4</xdr:col>
                    <xdr:colOff>723900</xdr:colOff>
                    <xdr:row>29</xdr:row>
                    <xdr:rowOff>22860</xdr:rowOff>
                  </from>
                  <to>
                    <xdr:col>5</xdr:col>
                    <xdr:colOff>228600</xdr:colOff>
                    <xdr:row>29</xdr:row>
                    <xdr:rowOff>259080</xdr:rowOff>
                  </to>
                </anchor>
              </controlPr>
            </control>
          </mc:Choice>
        </mc:AlternateContent>
        <mc:AlternateContent xmlns:mc="http://schemas.openxmlformats.org/markup-compatibility/2006">
          <mc:Choice Requires="x14">
            <control shapeId="29737" r:id="rId44" name="Check Box 41">
              <controlPr defaultSize="0" autoFill="0" autoLine="0" autoPict="0">
                <anchor moveWithCells="1">
                  <from>
                    <xdr:col>4</xdr:col>
                    <xdr:colOff>99060</xdr:colOff>
                    <xdr:row>29</xdr:row>
                    <xdr:rowOff>7620</xdr:rowOff>
                  </from>
                  <to>
                    <xdr:col>4</xdr:col>
                    <xdr:colOff>762000</xdr:colOff>
                    <xdr:row>29</xdr:row>
                    <xdr:rowOff>251460</xdr:rowOff>
                  </to>
                </anchor>
              </controlPr>
            </control>
          </mc:Choice>
        </mc:AlternateContent>
        <mc:AlternateContent xmlns:mc="http://schemas.openxmlformats.org/markup-compatibility/2006">
          <mc:Choice Requires="x14">
            <control shapeId="29738" r:id="rId45" name="Check Box 42">
              <controlPr defaultSize="0" autoFill="0" autoLine="0" autoPict="0">
                <anchor moveWithCells="1">
                  <from>
                    <xdr:col>2</xdr:col>
                    <xdr:colOff>487680</xdr:colOff>
                    <xdr:row>29</xdr:row>
                    <xdr:rowOff>0</xdr:rowOff>
                  </from>
                  <to>
                    <xdr:col>3</xdr:col>
                    <xdr:colOff>83820</xdr:colOff>
                    <xdr:row>29</xdr:row>
                    <xdr:rowOff>251460</xdr:rowOff>
                  </to>
                </anchor>
              </controlPr>
            </control>
          </mc:Choice>
        </mc:AlternateContent>
        <mc:AlternateContent xmlns:mc="http://schemas.openxmlformats.org/markup-compatibility/2006">
          <mc:Choice Requires="x14">
            <control shapeId="29739" r:id="rId46" name="Check Box 43">
              <controlPr defaultSize="0" autoFill="0" autoLine="0" autoPict="0">
                <anchor moveWithCells="1">
                  <from>
                    <xdr:col>5</xdr:col>
                    <xdr:colOff>213360</xdr:colOff>
                    <xdr:row>29</xdr:row>
                    <xdr:rowOff>22860</xdr:rowOff>
                  </from>
                  <to>
                    <xdr:col>5</xdr:col>
                    <xdr:colOff>868680</xdr:colOff>
                    <xdr:row>29</xdr:row>
                    <xdr:rowOff>259080</xdr:rowOff>
                  </to>
                </anchor>
              </controlPr>
            </control>
          </mc:Choice>
        </mc:AlternateContent>
        <mc:AlternateContent xmlns:mc="http://schemas.openxmlformats.org/markup-compatibility/2006">
          <mc:Choice Requires="x14">
            <control shapeId="29740" r:id="rId47" name="Check Box 44">
              <controlPr defaultSize="0" autoFill="0" autoLine="0" autoPict="0">
                <anchor moveWithCells="1">
                  <from>
                    <xdr:col>2</xdr:col>
                    <xdr:colOff>0</xdr:colOff>
                    <xdr:row>29</xdr:row>
                    <xdr:rowOff>213360</xdr:rowOff>
                  </from>
                  <to>
                    <xdr:col>2</xdr:col>
                    <xdr:colOff>655320</xdr:colOff>
                    <xdr:row>29</xdr:row>
                    <xdr:rowOff>457200</xdr:rowOff>
                  </to>
                </anchor>
              </controlPr>
            </control>
          </mc:Choice>
        </mc:AlternateContent>
        <mc:AlternateContent xmlns:mc="http://schemas.openxmlformats.org/markup-compatibility/2006">
          <mc:Choice Requires="x14">
            <control shapeId="29741" r:id="rId48" name="Check Box 45">
              <controlPr defaultSize="0" autoFill="0" autoLine="0" autoPict="0">
                <anchor moveWithCells="1">
                  <from>
                    <xdr:col>3</xdr:col>
                    <xdr:colOff>883920</xdr:colOff>
                    <xdr:row>29</xdr:row>
                    <xdr:rowOff>190500</xdr:rowOff>
                  </from>
                  <to>
                    <xdr:col>4</xdr:col>
                    <xdr:colOff>480060</xdr:colOff>
                    <xdr:row>29</xdr:row>
                    <xdr:rowOff>441960</xdr:rowOff>
                  </to>
                </anchor>
              </controlPr>
            </control>
          </mc:Choice>
        </mc:AlternateContent>
        <mc:AlternateContent xmlns:mc="http://schemas.openxmlformats.org/markup-compatibility/2006">
          <mc:Choice Requires="x14">
            <control shapeId="29742" r:id="rId49" name="Check Box 46">
              <controlPr defaultSize="0" autoFill="0" autoLine="0" autoPict="0">
                <anchor moveWithCells="1">
                  <from>
                    <xdr:col>2</xdr:col>
                    <xdr:colOff>480060</xdr:colOff>
                    <xdr:row>29</xdr:row>
                    <xdr:rowOff>213360</xdr:rowOff>
                  </from>
                  <to>
                    <xdr:col>3</xdr:col>
                    <xdr:colOff>76200</xdr:colOff>
                    <xdr:row>29</xdr:row>
                    <xdr:rowOff>441960</xdr:rowOff>
                  </to>
                </anchor>
              </controlPr>
            </control>
          </mc:Choice>
        </mc:AlternateContent>
        <mc:AlternateContent xmlns:mc="http://schemas.openxmlformats.org/markup-compatibility/2006">
          <mc:Choice Requires="x14">
            <control shapeId="29743" r:id="rId50" name="Check Box 47">
              <controlPr defaultSize="0" autoFill="0" autoLine="0" autoPict="0">
                <anchor moveWithCells="1">
                  <from>
                    <xdr:col>4</xdr:col>
                    <xdr:colOff>335280</xdr:colOff>
                    <xdr:row>29</xdr:row>
                    <xdr:rowOff>198120</xdr:rowOff>
                  </from>
                  <to>
                    <xdr:col>4</xdr:col>
                    <xdr:colOff>990600</xdr:colOff>
                    <xdr:row>29</xdr:row>
                    <xdr:rowOff>441960</xdr:rowOff>
                  </to>
                </anchor>
              </controlPr>
            </control>
          </mc:Choice>
        </mc:AlternateContent>
        <mc:AlternateContent xmlns:mc="http://schemas.openxmlformats.org/markup-compatibility/2006">
          <mc:Choice Requires="x14">
            <control shapeId="29744" r:id="rId51" name="Check Box 48">
              <controlPr defaultSize="0" autoFill="0" autoLine="0" autoPict="0">
                <anchor moveWithCells="1">
                  <from>
                    <xdr:col>2</xdr:col>
                    <xdr:colOff>1051560</xdr:colOff>
                    <xdr:row>29</xdr:row>
                    <xdr:rowOff>190500</xdr:rowOff>
                  </from>
                  <to>
                    <xdr:col>3</xdr:col>
                    <xdr:colOff>861060</xdr:colOff>
                    <xdr:row>29</xdr:row>
                    <xdr:rowOff>441960</xdr:rowOff>
                  </to>
                </anchor>
              </controlPr>
            </control>
          </mc:Choice>
        </mc:AlternateContent>
        <mc:AlternateContent xmlns:mc="http://schemas.openxmlformats.org/markup-compatibility/2006">
          <mc:Choice Requires="x14">
            <control shapeId="29745" r:id="rId52" name="Check Box 49">
              <controlPr defaultSize="0" autoFill="0" autoLine="0" autoPict="0">
                <anchor moveWithCells="1">
                  <from>
                    <xdr:col>2</xdr:col>
                    <xdr:colOff>0</xdr:colOff>
                    <xdr:row>30</xdr:row>
                    <xdr:rowOff>7620</xdr:rowOff>
                  </from>
                  <to>
                    <xdr:col>2</xdr:col>
                    <xdr:colOff>457200</xdr:colOff>
                    <xdr:row>30</xdr:row>
                    <xdr:rowOff>259080</xdr:rowOff>
                  </to>
                </anchor>
              </controlPr>
            </control>
          </mc:Choice>
        </mc:AlternateContent>
        <mc:AlternateContent xmlns:mc="http://schemas.openxmlformats.org/markup-compatibility/2006">
          <mc:Choice Requires="x14">
            <control shapeId="29746" r:id="rId53" name="Check Box 50">
              <controlPr defaultSize="0" autoFill="0" autoLine="0" autoPict="0">
                <anchor moveWithCells="1">
                  <from>
                    <xdr:col>2</xdr:col>
                    <xdr:colOff>1051560</xdr:colOff>
                    <xdr:row>30</xdr:row>
                    <xdr:rowOff>7620</xdr:rowOff>
                  </from>
                  <to>
                    <xdr:col>3</xdr:col>
                    <xdr:colOff>632460</xdr:colOff>
                    <xdr:row>30</xdr:row>
                    <xdr:rowOff>259080</xdr:rowOff>
                  </to>
                </anchor>
              </controlPr>
            </control>
          </mc:Choice>
        </mc:AlternateContent>
        <mc:AlternateContent xmlns:mc="http://schemas.openxmlformats.org/markup-compatibility/2006">
          <mc:Choice Requires="x14">
            <control shapeId="29747" r:id="rId54" name="Check Box 51">
              <controlPr defaultSize="0" autoFill="0" autoLine="0" autoPict="0">
                <anchor moveWithCells="1">
                  <from>
                    <xdr:col>3</xdr:col>
                    <xdr:colOff>594360</xdr:colOff>
                    <xdr:row>30</xdr:row>
                    <xdr:rowOff>22860</xdr:rowOff>
                  </from>
                  <to>
                    <xdr:col>4</xdr:col>
                    <xdr:colOff>190500</xdr:colOff>
                    <xdr:row>30</xdr:row>
                    <xdr:rowOff>251460</xdr:rowOff>
                  </to>
                </anchor>
              </controlPr>
            </control>
          </mc:Choice>
        </mc:AlternateContent>
        <mc:AlternateContent xmlns:mc="http://schemas.openxmlformats.org/markup-compatibility/2006">
          <mc:Choice Requires="x14">
            <control shapeId="29748" r:id="rId55" name="Check Box 52">
              <controlPr defaultSize="0" autoFill="0" autoLine="0" autoPict="0">
                <anchor moveWithCells="1">
                  <from>
                    <xdr:col>4</xdr:col>
                    <xdr:colOff>723900</xdr:colOff>
                    <xdr:row>30</xdr:row>
                    <xdr:rowOff>22860</xdr:rowOff>
                  </from>
                  <to>
                    <xdr:col>5</xdr:col>
                    <xdr:colOff>228600</xdr:colOff>
                    <xdr:row>30</xdr:row>
                    <xdr:rowOff>251460</xdr:rowOff>
                  </to>
                </anchor>
              </controlPr>
            </control>
          </mc:Choice>
        </mc:AlternateContent>
        <mc:AlternateContent xmlns:mc="http://schemas.openxmlformats.org/markup-compatibility/2006">
          <mc:Choice Requires="x14">
            <control shapeId="29749" r:id="rId56" name="Check Box 53">
              <controlPr defaultSize="0" autoFill="0" autoLine="0" autoPict="0">
                <anchor moveWithCells="1">
                  <from>
                    <xdr:col>4</xdr:col>
                    <xdr:colOff>99060</xdr:colOff>
                    <xdr:row>30</xdr:row>
                    <xdr:rowOff>7620</xdr:rowOff>
                  </from>
                  <to>
                    <xdr:col>4</xdr:col>
                    <xdr:colOff>762000</xdr:colOff>
                    <xdr:row>30</xdr:row>
                    <xdr:rowOff>259080</xdr:rowOff>
                  </to>
                </anchor>
              </controlPr>
            </control>
          </mc:Choice>
        </mc:AlternateContent>
        <mc:AlternateContent xmlns:mc="http://schemas.openxmlformats.org/markup-compatibility/2006">
          <mc:Choice Requires="x14">
            <control shapeId="29750" r:id="rId57" name="Check Box 54">
              <controlPr defaultSize="0" autoFill="0" autoLine="0" autoPict="0">
                <anchor moveWithCells="1">
                  <from>
                    <xdr:col>2</xdr:col>
                    <xdr:colOff>487680</xdr:colOff>
                    <xdr:row>30</xdr:row>
                    <xdr:rowOff>0</xdr:rowOff>
                  </from>
                  <to>
                    <xdr:col>3</xdr:col>
                    <xdr:colOff>99060</xdr:colOff>
                    <xdr:row>30</xdr:row>
                    <xdr:rowOff>251460</xdr:rowOff>
                  </to>
                </anchor>
              </controlPr>
            </control>
          </mc:Choice>
        </mc:AlternateContent>
        <mc:AlternateContent xmlns:mc="http://schemas.openxmlformats.org/markup-compatibility/2006">
          <mc:Choice Requires="x14">
            <control shapeId="29751" r:id="rId58" name="Check Box 55">
              <controlPr defaultSize="0" autoFill="0" autoLine="0" autoPict="0">
                <anchor moveWithCells="1">
                  <from>
                    <xdr:col>5</xdr:col>
                    <xdr:colOff>213360</xdr:colOff>
                    <xdr:row>30</xdr:row>
                    <xdr:rowOff>22860</xdr:rowOff>
                  </from>
                  <to>
                    <xdr:col>5</xdr:col>
                    <xdr:colOff>861060</xdr:colOff>
                    <xdr:row>30</xdr:row>
                    <xdr:rowOff>251460</xdr:rowOff>
                  </to>
                </anchor>
              </controlPr>
            </control>
          </mc:Choice>
        </mc:AlternateContent>
        <mc:AlternateContent xmlns:mc="http://schemas.openxmlformats.org/markup-compatibility/2006">
          <mc:Choice Requires="x14">
            <control shapeId="29752" r:id="rId59" name="Check Box 56">
              <controlPr defaultSize="0" autoFill="0" autoLine="0" autoPict="0">
                <anchor moveWithCells="1">
                  <from>
                    <xdr:col>2</xdr:col>
                    <xdr:colOff>0</xdr:colOff>
                    <xdr:row>30</xdr:row>
                    <xdr:rowOff>213360</xdr:rowOff>
                  </from>
                  <to>
                    <xdr:col>2</xdr:col>
                    <xdr:colOff>670560</xdr:colOff>
                    <xdr:row>30</xdr:row>
                    <xdr:rowOff>457200</xdr:rowOff>
                  </to>
                </anchor>
              </controlPr>
            </control>
          </mc:Choice>
        </mc:AlternateContent>
        <mc:AlternateContent xmlns:mc="http://schemas.openxmlformats.org/markup-compatibility/2006">
          <mc:Choice Requires="x14">
            <control shapeId="29753" r:id="rId60" name="Check Box 57">
              <controlPr defaultSize="0" autoFill="0" autoLine="0" autoPict="0">
                <anchor moveWithCells="1">
                  <from>
                    <xdr:col>3</xdr:col>
                    <xdr:colOff>883920</xdr:colOff>
                    <xdr:row>30</xdr:row>
                    <xdr:rowOff>190500</xdr:rowOff>
                  </from>
                  <to>
                    <xdr:col>4</xdr:col>
                    <xdr:colOff>480060</xdr:colOff>
                    <xdr:row>30</xdr:row>
                    <xdr:rowOff>441960</xdr:rowOff>
                  </to>
                </anchor>
              </controlPr>
            </control>
          </mc:Choice>
        </mc:AlternateContent>
        <mc:AlternateContent xmlns:mc="http://schemas.openxmlformats.org/markup-compatibility/2006">
          <mc:Choice Requires="x14">
            <control shapeId="29754" r:id="rId61" name="Check Box 58">
              <controlPr defaultSize="0" autoFill="0" autoLine="0" autoPict="0">
                <anchor moveWithCells="1">
                  <from>
                    <xdr:col>2</xdr:col>
                    <xdr:colOff>480060</xdr:colOff>
                    <xdr:row>30</xdr:row>
                    <xdr:rowOff>213360</xdr:rowOff>
                  </from>
                  <to>
                    <xdr:col>3</xdr:col>
                    <xdr:colOff>76200</xdr:colOff>
                    <xdr:row>30</xdr:row>
                    <xdr:rowOff>449580</xdr:rowOff>
                  </to>
                </anchor>
              </controlPr>
            </control>
          </mc:Choice>
        </mc:AlternateContent>
        <mc:AlternateContent xmlns:mc="http://schemas.openxmlformats.org/markup-compatibility/2006">
          <mc:Choice Requires="x14">
            <control shapeId="29755" r:id="rId62" name="Check Box 59">
              <controlPr defaultSize="0" autoFill="0" autoLine="0" autoPict="0">
                <anchor moveWithCells="1">
                  <from>
                    <xdr:col>4</xdr:col>
                    <xdr:colOff>335280</xdr:colOff>
                    <xdr:row>30</xdr:row>
                    <xdr:rowOff>198120</xdr:rowOff>
                  </from>
                  <to>
                    <xdr:col>4</xdr:col>
                    <xdr:colOff>990600</xdr:colOff>
                    <xdr:row>30</xdr:row>
                    <xdr:rowOff>449580</xdr:rowOff>
                  </to>
                </anchor>
              </controlPr>
            </control>
          </mc:Choice>
        </mc:AlternateContent>
        <mc:AlternateContent xmlns:mc="http://schemas.openxmlformats.org/markup-compatibility/2006">
          <mc:Choice Requires="x14">
            <control shapeId="29756" r:id="rId63" name="Check Box 60">
              <controlPr defaultSize="0" autoFill="0" autoLine="0" autoPict="0">
                <anchor moveWithCells="1">
                  <from>
                    <xdr:col>2</xdr:col>
                    <xdr:colOff>1051560</xdr:colOff>
                    <xdr:row>30</xdr:row>
                    <xdr:rowOff>190500</xdr:rowOff>
                  </from>
                  <to>
                    <xdr:col>3</xdr:col>
                    <xdr:colOff>845820</xdr:colOff>
                    <xdr:row>30</xdr:row>
                    <xdr:rowOff>449580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8D24E0-A99F-4A83-84F3-4EAB61EC4F53}">
  <dimension ref="B1:B3"/>
  <sheetViews>
    <sheetView workbookViewId="0">
      <selection activeCell="M40" sqref="M40"/>
    </sheetView>
  </sheetViews>
  <sheetFormatPr defaultRowHeight="13.2" x14ac:dyDescent="0.2"/>
  <sheetData>
    <row r="1" spans="2:2" x14ac:dyDescent="0.2">
      <c r="B1" t="s">
        <v>390</v>
      </c>
    </row>
    <row r="2" spans="2:2" x14ac:dyDescent="0.2">
      <c r="B2" t="s">
        <v>388</v>
      </c>
    </row>
    <row r="3" spans="2:2" x14ac:dyDescent="0.2">
      <c r="B3" t="s">
        <v>389</v>
      </c>
    </row>
  </sheetData>
  <phoneticPr fontId="2"/>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W110"/>
  <sheetViews>
    <sheetView view="pageBreakPreview" topLeftCell="D1" zoomScaleNormal="100" zoomScaleSheetLayoutView="100" workbookViewId="0">
      <selection activeCell="L14" sqref="L14"/>
    </sheetView>
  </sheetViews>
  <sheetFormatPr defaultRowHeight="13.2" x14ac:dyDescent="0.2"/>
  <cols>
    <col min="1" max="1" width="2.109375" customWidth="1"/>
    <col min="2" max="2" width="18.77734375" customWidth="1"/>
    <col min="3" max="7" width="13.6640625" customWidth="1"/>
    <col min="8" max="8" width="11.21875" customWidth="1"/>
    <col min="9" max="9" width="1.88671875" customWidth="1"/>
    <col min="11" max="11" width="15" customWidth="1"/>
    <col min="13" max="13" width="15" customWidth="1"/>
    <col min="15" max="15" width="15" customWidth="1"/>
    <col min="16" max="16" width="9" customWidth="1"/>
    <col min="17" max="17" width="15" customWidth="1"/>
    <col min="19" max="19" width="8.88671875" customWidth="1"/>
    <col min="20" max="20" width="15" customWidth="1"/>
    <col min="23" max="23" width="15" customWidth="1"/>
  </cols>
  <sheetData>
    <row r="1" spans="2:23" ht="18.75" customHeight="1" x14ac:dyDescent="0.2">
      <c r="B1" s="127" t="s">
        <v>254</v>
      </c>
      <c r="C1" s="133"/>
      <c r="D1" s="129"/>
      <c r="E1" s="126"/>
      <c r="F1" s="126"/>
      <c r="G1" s="444" t="s">
        <v>255</v>
      </c>
      <c r="H1" s="444"/>
      <c r="I1" s="126"/>
      <c r="J1" s="126"/>
      <c r="K1" s="126"/>
      <c r="L1" s="126"/>
      <c r="M1" s="126"/>
      <c r="N1" s="126"/>
      <c r="O1" s="126"/>
      <c r="P1" s="126"/>
      <c r="Q1" s="126"/>
      <c r="R1" s="126"/>
      <c r="S1" s="126"/>
      <c r="T1" s="126"/>
      <c r="U1" s="126"/>
      <c r="V1" s="126"/>
      <c r="W1" s="126"/>
    </row>
    <row r="2" spans="2:23" ht="18.75" customHeight="1" x14ac:dyDescent="0.2">
      <c r="B2" s="151"/>
      <c r="C2" s="126"/>
      <c r="D2" s="126"/>
      <c r="E2" s="126"/>
      <c r="F2" s="126"/>
      <c r="G2" s="126"/>
      <c r="H2" s="126"/>
      <c r="I2" s="126"/>
      <c r="J2" s="126"/>
      <c r="K2" s="126"/>
      <c r="L2" s="126"/>
      <c r="M2" s="126"/>
      <c r="N2" s="126"/>
      <c r="O2" s="126"/>
      <c r="P2" s="126"/>
      <c r="Q2" s="126"/>
      <c r="R2" s="126"/>
      <c r="S2" s="126"/>
      <c r="T2" s="126"/>
      <c r="U2" s="126"/>
      <c r="V2" s="126"/>
      <c r="W2" s="126"/>
    </row>
    <row r="3" spans="2:23" ht="18.75" customHeight="1" x14ac:dyDescent="0.2">
      <c r="B3" s="141" t="s">
        <v>256</v>
      </c>
      <c r="C3" s="142">
        <v>1</v>
      </c>
      <c r="D3" s="127"/>
      <c r="E3" s="128"/>
      <c r="F3" s="128"/>
      <c r="G3" s="128"/>
      <c r="H3" s="128"/>
      <c r="I3" s="128"/>
      <c r="J3" s="128"/>
      <c r="K3" s="126"/>
      <c r="L3" s="126"/>
      <c r="M3" s="126"/>
      <c r="N3" s="126"/>
      <c r="O3" s="126"/>
      <c r="P3" s="126"/>
      <c r="Q3" s="126"/>
      <c r="R3" s="126"/>
      <c r="S3" s="126"/>
      <c r="T3" s="126"/>
      <c r="U3" s="126"/>
      <c r="V3" s="126"/>
      <c r="W3" s="126"/>
    </row>
    <row r="4" spans="2:23" ht="18.75" customHeight="1" x14ac:dyDescent="0.2">
      <c r="B4" s="141" t="s">
        <v>257</v>
      </c>
      <c r="C4" s="152">
        <v>7232.75</v>
      </c>
      <c r="D4" s="127"/>
      <c r="E4" s="128"/>
      <c r="F4" s="128"/>
      <c r="G4" s="128"/>
      <c r="H4" s="128"/>
      <c r="I4" s="128"/>
      <c r="J4" s="128"/>
      <c r="K4" s="126"/>
      <c r="L4" s="126"/>
      <c r="M4" s="126"/>
      <c r="N4" s="126"/>
      <c r="O4" s="126"/>
      <c r="P4" s="126"/>
      <c r="Q4" s="126"/>
      <c r="R4" s="126"/>
      <c r="S4" s="126"/>
      <c r="T4" s="126"/>
      <c r="U4" s="126"/>
      <c r="V4" s="126"/>
      <c r="W4" s="126"/>
    </row>
    <row r="5" spans="2:23" ht="18.75" customHeight="1" x14ac:dyDescent="0.2">
      <c r="B5" s="132"/>
      <c r="C5" s="126"/>
      <c r="D5" s="126"/>
      <c r="E5" s="126"/>
      <c r="F5" s="126"/>
      <c r="G5" s="126"/>
      <c r="H5" s="126"/>
      <c r="I5" s="126"/>
      <c r="J5" s="126"/>
      <c r="K5" s="126"/>
      <c r="L5" s="126"/>
      <c r="M5" s="126"/>
      <c r="N5" s="126"/>
      <c r="O5" s="126"/>
      <c r="P5" s="126"/>
      <c r="Q5" s="126"/>
      <c r="R5" s="126"/>
      <c r="S5" s="126"/>
      <c r="T5" s="126"/>
      <c r="U5" s="126"/>
      <c r="V5" s="126"/>
      <c r="W5" s="126"/>
    </row>
    <row r="6" spans="2:23" ht="18.75" customHeight="1" x14ac:dyDescent="0.2">
      <c r="B6" s="452" t="s">
        <v>258</v>
      </c>
      <c r="C6" s="452"/>
      <c r="D6" s="452"/>
      <c r="E6" s="452"/>
      <c r="F6" s="452"/>
      <c r="G6" s="452"/>
      <c r="H6" s="452"/>
      <c r="I6" s="132"/>
      <c r="J6" s="126"/>
      <c r="K6" s="126"/>
      <c r="L6" s="126"/>
      <c r="M6" s="126"/>
      <c r="N6" s="126"/>
      <c r="O6" s="126"/>
      <c r="P6" s="126"/>
      <c r="Q6" s="126"/>
      <c r="R6" s="126"/>
      <c r="S6" s="126"/>
      <c r="T6" s="126"/>
      <c r="U6" s="126"/>
      <c r="V6" s="126"/>
      <c r="W6" s="126"/>
    </row>
    <row r="7" spans="2:23" ht="18.75" customHeight="1" x14ac:dyDescent="0.2">
      <c r="B7" s="132"/>
      <c r="C7" s="126"/>
      <c r="D7" s="126"/>
      <c r="E7" s="126"/>
      <c r="F7" s="126"/>
      <c r="G7" s="126"/>
      <c r="H7" s="126"/>
      <c r="I7" s="126"/>
      <c r="J7" s="126"/>
      <c r="K7" s="126"/>
      <c r="L7" s="126"/>
      <c r="M7" s="126"/>
      <c r="N7" s="126"/>
      <c r="O7" s="126"/>
      <c r="P7" s="126"/>
      <c r="Q7" s="126"/>
      <c r="R7" s="126"/>
      <c r="S7" s="126"/>
      <c r="T7" s="126"/>
      <c r="U7" s="126"/>
      <c r="V7" s="126"/>
      <c r="W7" s="126"/>
    </row>
    <row r="8" spans="2:23" ht="18.75" customHeight="1" x14ac:dyDescent="0.2">
      <c r="B8" s="133" t="s">
        <v>259</v>
      </c>
      <c r="C8" s="126"/>
      <c r="D8" s="126"/>
      <c r="E8" s="126"/>
      <c r="F8" s="126"/>
      <c r="G8" s="126"/>
      <c r="H8" s="134"/>
      <c r="I8" s="126"/>
      <c r="J8" s="453" t="s">
        <v>260</v>
      </c>
      <c r="K8" s="454"/>
      <c r="L8" s="447" t="s">
        <v>261</v>
      </c>
      <c r="M8" s="447"/>
      <c r="N8" s="447" t="s">
        <v>262</v>
      </c>
      <c r="O8" s="447"/>
      <c r="P8" s="447" t="s">
        <v>284</v>
      </c>
      <c r="Q8" s="447"/>
      <c r="R8" s="447" t="s">
        <v>308</v>
      </c>
      <c r="S8" s="447"/>
      <c r="T8" s="447"/>
      <c r="U8" s="447" t="s">
        <v>309</v>
      </c>
      <c r="V8" s="447"/>
      <c r="W8" s="447"/>
    </row>
    <row r="9" spans="2:23" ht="18.75" customHeight="1" x14ac:dyDescent="0.2">
      <c r="B9" s="445" t="s">
        <v>263</v>
      </c>
      <c r="C9" s="446"/>
      <c r="D9" s="146" t="s">
        <v>260</v>
      </c>
      <c r="E9" s="135" t="s">
        <v>264</v>
      </c>
      <c r="F9" s="135" t="s">
        <v>265</v>
      </c>
      <c r="G9" s="135" t="s">
        <v>266</v>
      </c>
      <c r="H9" s="130" t="s">
        <v>267</v>
      </c>
      <c r="I9" s="126"/>
      <c r="J9" s="140" t="s">
        <v>310</v>
      </c>
      <c r="K9" s="140" t="s">
        <v>311</v>
      </c>
      <c r="L9" s="140" t="s">
        <v>310</v>
      </c>
      <c r="M9" s="140" t="s">
        <v>311</v>
      </c>
      <c r="N9" s="140" t="s">
        <v>310</v>
      </c>
      <c r="O9" s="140" t="s">
        <v>311</v>
      </c>
      <c r="P9" s="140" t="s">
        <v>310</v>
      </c>
      <c r="Q9" s="140" t="s">
        <v>311</v>
      </c>
      <c r="R9" s="140" t="s">
        <v>310</v>
      </c>
      <c r="S9" s="140" t="s">
        <v>312</v>
      </c>
      <c r="T9" s="140" t="s">
        <v>311</v>
      </c>
      <c r="U9" s="140" t="s">
        <v>310</v>
      </c>
      <c r="V9" s="140" t="s">
        <v>312</v>
      </c>
      <c r="W9" s="140" t="s">
        <v>311</v>
      </c>
    </row>
    <row r="10" spans="2:23" ht="18.75" customHeight="1" x14ac:dyDescent="0.2">
      <c r="B10" s="143" t="s">
        <v>268</v>
      </c>
      <c r="C10" s="136" t="s">
        <v>269</v>
      </c>
      <c r="D10" s="136"/>
      <c r="E10" s="131">
        <v>4500</v>
      </c>
      <c r="F10" s="131"/>
      <c r="G10" s="131"/>
      <c r="H10" s="137"/>
      <c r="I10" s="126"/>
      <c r="J10" s="145"/>
      <c r="K10" s="145">
        <f t="shared" ref="K10:K22" si="0">D10*J10</f>
        <v>0</v>
      </c>
      <c r="L10" s="145">
        <v>10</v>
      </c>
      <c r="M10" s="145">
        <f t="shared" ref="M10:M22" si="1">E10*L10</f>
        <v>45000</v>
      </c>
      <c r="N10" s="145"/>
      <c r="O10" s="145">
        <f t="shared" ref="O10:O22" si="2">F10*N10</f>
        <v>0</v>
      </c>
      <c r="P10" s="145"/>
      <c r="Q10" s="145">
        <f t="shared" ref="Q10:Q22" si="3">G10*P10</f>
        <v>0</v>
      </c>
      <c r="R10" s="145">
        <f t="shared" ref="R10:R22" si="4">J10+L10+N10+P10</f>
        <v>10</v>
      </c>
      <c r="S10" s="145">
        <f t="shared" ref="S10:S22" si="5">IF(ISERROR(SUM(K10,M10,O10,Q10)/SUM(J10,L10,N10,P10))," ",(SUM(K10,M10,O10,Q10)/SUM(J10,L10,N10,P10)))</f>
        <v>4500</v>
      </c>
      <c r="T10" s="145">
        <f t="shared" ref="T10:T22" si="6">IFERROR(R10*S10,"")</f>
        <v>45000</v>
      </c>
      <c r="U10" s="145">
        <f>SUM(J10:J22,L10:L22,N10:N22,P10:P22)</f>
        <v>50</v>
      </c>
      <c r="V10" s="145">
        <f>IF(ISERROR(SUM(T10:T22)/SUM(R10:R22))," ",(SUM(T10:T22)/SUM(R10:R22)))</f>
        <v>6168</v>
      </c>
      <c r="W10" s="145">
        <f>IFERROR(U10*V10,"")</f>
        <v>308400</v>
      </c>
    </row>
    <row r="11" spans="2:23" ht="18.75" customHeight="1" x14ac:dyDescent="0.2">
      <c r="B11" s="143" t="s">
        <v>270</v>
      </c>
      <c r="C11" s="136" t="s">
        <v>269</v>
      </c>
      <c r="D11" s="136"/>
      <c r="E11" s="131">
        <v>5000</v>
      </c>
      <c r="F11" s="131"/>
      <c r="G11" s="131">
        <v>5000</v>
      </c>
      <c r="H11" s="137"/>
      <c r="I11" s="126"/>
      <c r="J11" s="145"/>
      <c r="K11" s="145">
        <f t="shared" si="0"/>
        <v>0</v>
      </c>
      <c r="L11" s="145">
        <v>10</v>
      </c>
      <c r="M11" s="145">
        <f t="shared" si="1"/>
        <v>50000</v>
      </c>
      <c r="N11" s="145"/>
      <c r="O11" s="145">
        <f t="shared" si="2"/>
        <v>0</v>
      </c>
      <c r="P11" s="145"/>
      <c r="Q11" s="145">
        <f t="shared" si="3"/>
        <v>0</v>
      </c>
      <c r="R11" s="145">
        <f t="shared" si="4"/>
        <v>10</v>
      </c>
      <c r="S11" s="145">
        <f t="shared" si="5"/>
        <v>5000</v>
      </c>
      <c r="T11" s="145">
        <f t="shared" si="6"/>
        <v>50000</v>
      </c>
      <c r="U11" s="126"/>
      <c r="V11" s="126"/>
      <c r="W11" s="126"/>
    </row>
    <row r="12" spans="2:23" ht="18.75" customHeight="1" x14ac:dyDescent="0.2">
      <c r="B12" s="143" t="s">
        <v>271</v>
      </c>
      <c r="C12" s="136" t="s">
        <v>269</v>
      </c>
      <c r="D12" s="136"/>
      <c r="E12" s="131">
        <v>7400</v>
      </c>
      <c r="F12" s="131">
        <v>7400</v>
      </c>
      <c r="G12" s="131">
        <v>6300</v>
      </c>
      <c r="H12" s="137"/>
      <c r="I12" s="126"/>
      <c r="J12" s="145"/>
      <c r="K12" s="145">
        <f t="shared" si="0"/>
        <v>0</v>
      </c>
      <c r="L12" s="145">
        <v>10</v>
      </c>
      <c r="M12" s="145">
        <f t="shared" si="1"/>
        <v>74000</v>
      </c>
      <c r="N12" s="145"/>
      <c r="O12" s="145">
        <f t="shared" si="2"/>
        <v>0</v>
      </c>
      <c r="P12" s="145"/>
      <c r="Q12" s="145">
        <f t="shared" si="3"/>
        <v>0</v>
      </c>
      <c r="R12" s="145">
        <f t="shared" si="4"/>
        <v>10</v>
      </c>
      <c r="S12" s="145">
        <f t="shared" si="5"/>
        <v>7400</v>
      </c>
      <c r="T12" s="145">
        <f t="shared" si="6"/>
        <v>74000</v>
      </c>
      <c r="U12" s="126"/>
      <c r="V12" s="126"/>
      <c r="W12" s="126"/>
    </row>
    <row r="13" spans="2:23" ht="18.75" customHeight="1" x14ac:dyDescent="0.2">
      <c r="B13" s="143" t="s">
        <v>272</v>
      </c>
      <c r="C13" s="136" t="s">
        <v>269</v>
      </c>
      <c r="D13" s="136"/>
      <c r="E13" s="131">
        <v>7640</v>
      </c>
      <c r="F13" s="131">
        <v>7640</v>
      </c>
      <c r="G13" s="131">
        <v>6300</v>
      </c>
      <c r="H13" s="137"/>
      <c r="I13" s="126"/>
      <c r="J13" s="145"/>
      <c r="K13" s="145">
        <f t="shared" si="0"/>
        <v>0</v>
      </c>
      <c r="L13" s="145">
        <v>10</v>
      </c>
      <c r="M13" s="145">
        <f t="shared" si="1"/>
        <v>76400</v>
      </c>
      <c r="N13" s="145"/>
      <c r="O13" s="145">
        <f t="shared" si="2"/>
        <v>0</v>
      </c>
      <c r="P13" s="145"/>
      <c r="Q13" s="145">
        <f t="shared" si="3"/>
        <v>0</v>
      </c>
      <c r="R13" s="145">
        <f t="shared" si="4"/>
        <v>10</v>
      </c>
      <c r="S13" s="145">
        <f t="shared" si="5"/>
        <v>7640</v>
      </c>
      <c r="T13" s="145">
        <f t="shared" si="6"/>
        <v>76400</v>
      </c>
      <c r="U13" s="126"/>
      <c r="V13" s="126"/>
      <c r="W13" s="126"/>
    </row>
    <row r="14" spans="2:23" ht="18.75" customHeight="1" x14ac:dyDescent="0.2">
      <c r="B14" s="143" t="s">
        <v>273</v>
      </c>
      <c r="C14" s="136" t="s">
        <v>269</v>
      </c>
      <c r="D14" s="136"/>
      <c r="E14" s="131"/>
      <c r="F14" s="131"/>
      <c r="G14" s="138"/>
      <c r="H14" s="137"/>
      <c r="I14" s="126"/>
      <c r="J14" s="145"/>
      <c r="K14" s="145">
        <f t="shared" si="0"/>
        <v>0</v>
      </c>
      <c r="L14" s="145"/>
      <c r="M14" s="145">
        <f t="shared" si="1"/>
        <v>0</v>
      </c>
      <c r="N14" s="145"/>
      <c r="O14" s="145">
        <f t="shared" si="2"/>
        <v>0</v>
      </c>
      <c r="P14" s="145"/>
      <c r="Q14" s="145">
        <f t="shared" si="3"/>
        <v>0</v>
      </c>
      <c r="R14" s="145">
        <f t="shared" si="4"/>
        <v>0</v>
      </c>
      <c r="S14" s="145" t="str">
        <f t="shared" si="5"/>
        <v xml:space="preserve"> </v>
      </c>
      <c r="T14" s="145" t="str">
        <f t="shared" si="6"/>
        <v/>
      </c>
      <c r="U14" s="126"/>
      <c r="V14" s="126"/>
      <c r="W14" s="126"/>
    </row>
    <row r="15" spans="2:23" ht="18.75" customHeight="1" x14ac:dyDescent="0.2">
      <c r="B15" s="143" t="s">
        <v>275</v>
      </c>
      <c r="C15" s="136" t="s">
        <v>269</v>
      </c>
      <c r="D15" s="136"/>
      <c r="E15" s="131">
        <v>7400</v>
      </c>
      <c r="F15" s="131">
        <v>7400</v>
      </c>
      <c r="G15" s="138"/>
      <c r="H15" s="137"/>
      <c r="I15" s="126"/>
      <c r="J15" s="145"/>
      <c r="K15" s="145">
        <f t="shared" si="0"/>
        <v>0</v>
      </c>
      <c r="L15" s="145"/>
      <c r="M15" s="145">
        <f t="shared" si="1"/>
        <v>0</v>
      </c>
      <c r="N15" s="145"/>
      <c r="O15" s="145">
        <f t="shared" si="2"/>
        <v>0</v>
      </c>
      <c r="P15" s="145"/>
      <c r="Q15" s="145">
        <f t="shared" si="3"/>
        <v>0</v>
      </c>
      <c r="R15" s="145">
        <f t="shared" si="4"/>
        <v>0</v>
      </c>
      <c r="S15" s="145" t="str">
        <f t="shared" si="5"/>
        <v xml:space="preserve"> </v>
      </c>
      <c r="T15" s="145" t="str">
        <f t="shared" si="6"/>
        <v/>
      </c>
      <c r="U15" s="126"/>
      <c r="V15" s="126"/>
      <c r="W15" s="126"/>
    </row>
    <row r="16" spans="2:23" ht="18.75" customHeight="1" x14ac:dyDescent="0.2">
      <c r="B16" s="143" t="s">
        <v>276</v>
      </c>
      <c r="C16" s="136" t="s">
        <v>269</v>
      </c>
      <c r="D16" s="147"/>
      <c r="E16" s="138"/>
      <c r="F16" s="138"/>
      <c r="G16" s="131">
        <v>6300</v>
      </c>
      <c r="H16" s="137"/>
      <c r="I16" s="126"/>
      <c r="J16" s="145"/>
      <c r="K16" s="145">
        <f t="shared" si="0"/>
        <v>0</v>
      </c>
      <c r="L16" s="145"/>
      <c r="M16" s="145">
        <f t="shared" si="1"/>
        <v>0</v>
      </c>
      <c r="N16" s="145"/>
      <c r="O16" s="145">
        <f t="shared" si="2"/>
        <v>0</v>
      </c>
      <c r="P16" s="145"/>
      <c r="Q16" s="145">
        <f t="shared" si="3"/>
        <v>0</v>
      </c>
      <c r="R16" s="145">
        <f t="shared" si="4"/>
        <v>0</v>
      </c>
      <c r="S16" s="145" t="str">
        <f t="shared" si="5"/>
        <v xml:space="preserve"> </v>
      </c>
      <c r="T16" s="145" t="str">
        <f t="shared" si="6"/>
        <v/>
      </c>
      <c r="U16" s="126"/>
      <c r="V16" s="126"/>
      <c r="W16" s="126"/>
    </row>
    <row r="17" spans="2:23" ht="18.75" customHeight="1" x14ac:dyDescent="0.2">
      <c r="B17" s="143" t="s">
        <v>277</v>
      </c>
      <c r="C17" s="136" t="s">
        <v>269</v>
      </c>
      <c r="D17" s="136"/>
      <c r="E17" s="131"/>
      <c r="F17" s="131"/>
      <c r="G17" s="138"/>
      <c r="H17" s="137"/>
      <c r="I17" s="126"/>
      <c r="J17" s="145"/>
      <c r="K17" s="145">
        <f t="shared" si="0"/>
        <v>0</v>
      </c>
      <c r="L17" s="145"/>
      <c r="M17" s="145">
        <f t="shared" si="1"/>
        <v>0</v>
      </c>
      <c r="N17" s="145"/>
      <c r="O17" s="145">
        <f t="shared" si="2"/>
        <v>0</v>
      </c>
      <c r="P17" s="145"/>
      <c r="Q17" s="145">
        <f t="shared" si="3"/>
        <v>0</v>
      </c>
      <c r="R17" s="145">
        <f t="shared" si="4"/>
        <v>0</v>
      </c>
      <c r="S17" s="145" t="str">
        <f t="shared" si="5"/>
        <v xml:space="preserve"> </v>
      </c>
      <c r="T17" s="145" t="str">
        <f t="shared" si="6"/>
        <v/>
      </c>
      <c r="U17" s="126"/>
      <c r="V17" s="126"/>
      <c r="W17" s="126"/>
    </row>
    <row r="18" spans="2:23" ht="18.75" customHeight="1" x14ac:dyDescent="0.2">
      <c r="B18" s="143" t="s">
        <v>278</v>
      </c>
      <c r="C18" s="136" t="s">
        <v>269</v>
      </c>
      <c r="D18" s="136"/>
      <c r="E18" s="131">
        <v>7400</v>
      </c>
      <c r="F18" s="131">
        <v>7400</v>
      </c>
      <c r="G18" s="138"/>
      <c r="H18" s="137"/>
      <c r="I18" s="126"/>
      <c r="J18" s="145"/>
      <c r="K18" s="145">
        <f t="shared" si="0"/>
        <v>0</v>
      </c>
      <c r="L18" s="145"/>
      <c r="M18" s="145">
        <f t="shared" si="1"/>
        <v>0</v>
      </c>
      <c r="N18" s="145"/>
      <c r="O18" s="145">
        <f t="shared" si="2"/>
        <v>0</v>
      </c>
      <c r="P18" s="145"/>
      <c r="Q18" s="145">
        <f t="shared" si="3"/>
        <v>0</v>
      </c>
      <c r="R18" s="145">
        <f t="shared" si="4"/>
        <v>0</v>
      </c>
      <c r="S18" s="145" t="str">
        <f t="shared" si="5"/>
        <v xml:space="preserve"> </v>
      </c>
      <c r="T18" s="145" t="str">
        <f t="shared" si="6"/>
        <v/>
      </c>
      <c r="U18" s="126"/>
      <c r="V18" s="126"/>
      <c r="W18" s="126"/>
    </row>
    <row r="19" spans="2:23" ht="18.75" customHeight="1" x14ac:dyDescent="0.2">
      <c r="B19" s="143" t="s">
        <v>279</v>
      </c>
      <c r="C19" s="136" t="s">
        <v>269</v>
      </c>
      <c r="D19" s="147"/>
      <c r="E19" s="138"/>
      <c r="F19" s="138"/>
      <c r="G19" s="131">
        <v>6300</v>
      </c>
      <c r="H19" s="137"/>
      <c r="I19" s="126"/>
      <c r="J19" s="145"/>
      <c r="K19" s="145">
        <f t="shared" si="0"/>
        <v>0</v>
      </c>
      <c r="L19" s="145"/>
      <c r="M19" s="145">
        <f t="shared" si="1"/>
        <v>0</v>
      </c>
      <c r="N19" s="145"/>
      <c r="O19" s="145">
        <f t="shared" si="2"/>
        <v>0</v>
      </c>
      <c r="P19" s="145">
        <v>10</v>
      </c>
      <c r="Q19" s="145">
        <f t="shared" si="3"/>
        <v>63000</v>
      </c>
      <c r="R19" s="145">
        <f t="shared" si="4"/>
        <v>10</v>
      </c>
      <c r="S19" s="145">
        <f t="shared" si="5"/>
        <v>6300</v>
      </c>
      <c r="T19" s="145">
        <f t="shared" si="6"/>
        <v>63000</v>
      </c>
      <c r="U19" s="126"/>
      <c r="V19" s="126"/>
      <c r="W19" s="126"/>
    </row>
    <row r="20" spans="2:23" ht="18.75" customHeight="1" x14ac:dyDescent="0.2">
      <c r="B20" s="143" t="s">
        <v>280</v>
      </c>
      <c r="C20" s="136" t="s">
        <v>269</v>
      </c>
      <c r="D20" s="136"/>
      <c r="E20" s="131"/>
      <c r="F20" s="131"/>
      <c r="G20" s="138"/>
      <c r="H20" s="137"/>
      <c r="I20" s="126"/>
      <c r="J20" s="145"/>
      <c r="K20" s="145">
        <f t="shared" si="0"/>
        <v>0</v>
      </c>
      <c r="L20" s="145"/>
      <c r="M20" s="145">
        <f t="shared" si="1"/>
        <v>0</v>
      </c>
      <c r="N20" s="145"/>
      <c r="O20" s="145">
        <f t="shared" si="2"/>
        <v>0</v>
      </c>
      <c r="P20" s="145"/>
      <c r="Q20" s="145">
        <f t="shared" si="3"/>
        <v>0</v>
      </c>
      <c r="R20" s="145">
        <f t="shared" si="4"/>
        <v>0</v>
      </c>
      <c r="S20" s="145" t="str">
        <f t="shared" si="5"/>
        <v xml:space="preserve"> </v>
      </c>
      <c r="T20" s="145" t="str">
        <f t="shared" si="6"/>
        <v/>
      </c>
      <c r="U20" s="126"/>
      <c r="V20" s="126"/>
      <c r="W20" s="126"/>
    </row>
    <row r="21" spans="2:23" ht="18.75" customHeight="1" x14ac:dyDescent="0.2">
      <c r="B21" s="143" t="s">
        <v>281</v>
      </c>
      <c r="C21" s="136" t="s">
        <v>269</v>
      </c>
      <c r="D21" s="136"/>
      <c r="E21" s="131"/>
      <c r="F21" s="131"/>
      <c r="G21" s="138"/>
      <c r="H21" s="137"/>
      <c r="I21" s="126"/>
      <c r="J21" s="145"/>
      <c r="K21" s="145">
        <f t="shared" si="0"/>
        <v>0</v>
      </c>
      <c r="L21" s="145"/>
      <c r="M21" s="145">
        <f t="shared" si="1"/>
        <v>0</v>
      </c>
      <c r="N21" s="145"/>
      <c r="O21" s="145">
        <f t="shared" si="2"/>
        <v>0</v>
      </c>
      <c r="P21" s="145"/>
      <c r="Q21" s="145">
        <f t="shared" si="3"/>
        <v>0</v>
      </c>
      <c r="R21" s="145">
        <f t="shared" si="4"/>
        <v>0</v>
      </c>
      <c r="S21" s="145" t="str">
        <f t="shared" si="5"/>
        <v xml:space="preserve"> </v>
      </c>
      <c r="T21" s="145" t="str">
        <f t="shared" si="6"/>
        <v/>
      </c>
      <c r="U21" s="126"/>
      <c r="V21" s="126"/>
      <c r="W21" s="126"/>
    </row>
    <row r="22" spans="2:23" ht="18.75" customHeight="1" x14ac:dyDescent="0.2">
      <c r="B22" s="144" t="s">
        <v>282</v>
      </c>
      <c r="C22" s="136" t="s">
        <v>269</v>
      </c>
      <c r="D22" s="147"/>
      <c r="E22" s="138"/>
      <c r="F22" s="138"/>
      <c r="G22" s="131"/>
      <c r="H22" s="137"/>
      <c r="I22" s="126"/>
      <c r="J22" s="145"/>
      <c r="K22" s="145">
        <f t="shared" si="0"/>
        <v>0</v>
      </c>
      <c r="L22" s="145"/>
      <c r="M22" s="145">
        <f t="shared" si="1"/>
        <v>0</v>
      </c>
      <c r="N22" s="145"/>
      <c r="O22" s="145">
        <f t="shared" si="2"/>
        <v>0</v>
      </c>
      <c r="P22" s="145"/>
      <c r="Q22" s="145">
        <f t="shared" si="3"/>
        <v>0</v>
      </c>
      <c r="R22" s="145">
        <f t="shared" si="4"/>
        <v>0</v>
      </c>
      <c r="S22" s="145" t="str">
        <f t="shared" si="5"/>
        <v xml:space="preserve"> </v>
      </c>
      <c r="T22" s="145" t="str">
        <f t="shared" si="6"/>
        <v/>
      </c>
      <c r="U22" s="126"/>
      <c r="V22" s="126"/>
      <c r="W22" s="126"/>
    </row>
    <row r="23" spans="2:23" ht="18.75" customHeight="1" x14ac:dyDescent="0.2"/>
    <row r="24" spans="2:23" ht="18.75" customHeight="1" x14ac:dyDescent="0.2">
      <c r="B24" s="133" t="s">
        <v>283</v>
      </c>
      <c r="C24" s="126"/>
      <c r="D24" s="126"/>
      <c r="E24" s="126"/>
      <c r="F24" s="126"/>
      <c r="G24" s="126"/>
      <c r="H24" s="134"/>
      <c r="I24" s="126"/>
      <c r="J24" s="126"/>
      <c r="K24" s="126"/>
      <c r="L24" s="447" t="s">
        <v>264</v>
      </c>
      <c r="M24" s="447"/>
      <c r="N24" s="447" t="s">
        <v>262</v>
      </c>
      <c r="O24" s="447"/>
      <c r="P24" s="447" t="s">
        <v>284</v>
      </c>
      <c r="Q24" s="447"/>
      <c r="R24" s="447" t="s">
        <v>308</v>
      </c>
      <c r="S24" s="447"/>
      <c r="T24" s="447"/>
      <c r="U24" s="447" t="s">
        <v>309</v>
      </c>
      <c r="V24" s="447"/>
      <c r="W24" s="447"/>
    </row>
    <row r="25" spans="2:23" ht="18.75" customHeight="1" x14ac:dyDescent="0.2">
      <c r="B25" s="139" t="s">
        <v>263</v>
      </c>
      <c r="C25" s="148"/>
      <c r="D25" s="135" t="s">
        <v>264</v>
      </c>
      <c r="E25" s="130" t="s">
        <v>262</v>
      </c>
      <c r="F25" s="135" t="s">
        <v>284</v>
      </c>
      <c r="G25" s="445" t="s">
        <v>267</v>
      </c>
      <c r="H25" s="446"/>
      <c r="I25" s="126"/>
      <c r="J25" s="126"/>
      <c r="K25" s="126"/>
      <c r="L25" s="140" t="s">
        <v>310</v>
      </c>
      <c r="M25" s="140" t="s">
        <v>311</v>
      </c>
      <c r="N25" s="140" t="s">
        <v>310</v>
      </c>
      <c r="O25" s="140" t="s">
        <v>311</v>
      </c>
      <c r="P25" s="140" t="s">
        <v>310</v>
      </c>
      <c r="Q25" s="140" t="s">
        <v>311</v>
      </c>
      <c r="R25" s="140" t="s">
        <v>310</v>
      </c>
      <c r="S25" s="140" t="s">
        <v>312</v>
      </c>
      <c r="T25" s="140" t="s">
        <v>311</v>
      </c>
      <c r="U25" s="140" t="s">
        <v>310</v>
      </c>
      <c r="V25" s="140" t="s">
        <v>312</v>
      </c>
      <c r="W25" s="140" t="s">
        <v>311</v>
      </c>
    </row>
    <row r="26" spans="2:23" ht="18.75" customHeight="1" x14ac:dyDescent="0.2">
      <c r="B26" s="135" t="s">
        <v>270</v>
      </c>
      <c r="C26" s="136" t="s">
        <v>269</v>
      </c>
      <c r="D26" s="131">
        <v>4800</v>
      </c>
      <c r="E26" s="138"/>
      <c r="F26" s="131">
        <v>4300</v>
      </c>
      <c r="G26" s="448"/>
      <c r="H26" s="449"/>
      <c r="I26" s="126"/>
      <c r="J26" s="126"/>
      <c r="K26" s="126"/>
      <c r="L26" s="145"/>
      <c r="M26" s="145">
        <f>D26*L26</f>
        <v>0</v>
      </c>
      <c r="N26" s="145"/>
      <c r="O26" s="145">
        <f>E26*N26</f>
        <v>0</v>
      </c>
      <c r="P26" s="145"/>
      <c r="Q26" s="145">
        <f>F26*P26</f>
        <v>0</v>
      </c>
      <c r="R26" s="145">
        <f>L26+N26+P26</f>
        <v>0</v>
      </c>
      <c r="S26" s="145" t="str">
        <f>IF(ISERROR(SUM(M26,O26,Q26)/SUM(L26,N26,P26))," ",(SUM(M26,O26,Q26)/SUM(L26,N26,P26)))</f>
        <v xml:space="preserve"> </v>
      </c>
      <c r="T26" s="145" t="str">
        <f>IFERROR(R26*S26,"")</f>
        <v/>
      </c>
      <c r="U26" s="145">
        <f>SUM(L26:L28,N26:N28,P26:P28)</f>
        <v>0</v>
      </c>
      <c r="V26" s="145" t="str">
        <f>IF(ISERROR(SUM(T26:T28)/SUM(R26:R28))," ",(SUM(T26:T28)/SUM(R26:R28)))</f>
        <v xml:space="preserve"> </v>
      </c>
      <c r="W26" s="145" t="str">
        <f>IFERROR(U26*V26,"")</f>
        <v/>
      </c>
    </row>
    <row r="27" spans="2:23" ht="18.75" customHeight="1" x14ac:dyDescent="0.2">
      <c r="B27" s="143" t="s">
        <v>285</v>
      </c>
      <c r="C27" s="136" t="s">
        <v>269</v>
      </c>
      <c r="D27" s="131">
        <v>5500</v>
      </c>
      <c r="E27" s="138"/>
      <c r="F27" s="131">
        <v>5200</v>
      </c>
      <c r="G27" s="448"/>
      <c r="H27" s="449"/>
      <c r="I27" s="126"/>
      <c r="J27" s="126"/>
      <c r="K27" s="126"/>
      <c r="L27" s="145"/>
      <c r="M27" s="145">
        <f>D27*L27</f>
        <v>0</v>
      </c>
      <c r="N27" s="145"/>
      <c r="O27" s="145">
        <f>E27*N27</f>
        <v>0</v>
      </c>
      <c r="P27" s="145"/>
      <c r="Q27" s="145">
        <f>F27*P27</f>
        <v>0</v>
      </c>
      <c r="R27" s="145">
        <f>L27+N27+P27</f>
        <v>0</v>
      </c>
      <c r="S27" s="145" t="str">
        <f>IF(ISERROR(SUM(M27,O27,Q27)/SUM(L27,N27,P27))," ",(SUM(M27,O27,Q27)/SUM(L27,N27,P27)))</f>
        <v xml:space="preserve"> </v>
      </c>
      <c r="T27" s="145" t="str">
        <f>IFERROR(R27*S27,"")</f>
        <v/>
      </c>
      <c r="U27" s="126"/>
      <c r="V27" s="126"/>
      <c r="W27" s="126"/>
    </row>
    <row r="28" spans="2:23" ht="18.75" customHeight="1" x14ac:dyDescent="0.2">
      <c r="B28" s="144" t="s">
        <v>286</v>
      </c>
      <c r="C28" s="136" t="s">
        <v>269</v>
      </c>
      <c r="D28" s="131">
        <v>5500</v>
      </c>
      <c r="E28" s="138"/>
      <c r="F28" s="131">
        <v>5200</v>
      </c>
      <c r="G28" s="448"/>
      <c r="H28" s="449"/>
      <c r="I28" s="126"/>
      <c r="J28" s="126"/>
      <c r="K28" s="126"/>
      <c r="L28" s="145"/>
      <c r="M28" s="145">
        <f>D28*L28</f>
        <v>0</v>
      </c>
      <c r="N28" s="145"/>
      <c r="O28" s="145">
        <f>E28*N28</f>
        <v>0</v>
      </c>
      <c r="P28" s="145"/>
      <c r="Q28" s="145">
        <f>F28*P28</f>
        <v>0</v>
      </c>
      <c r="R28" s="145">
        <f>L28+N28+P28</f>
        <v>0</v>
      </c>
      <c r="S28" s="145" t="str">
        <f>IF(ISERROR(SUM(M28,O28,Q28)/SUM(L28,N28,P28))," ",(SUM(M28,O28,Q28)/SUM(L28,N28,P28)))</f>
        <v xml:space="preserve"> </v>
      </c>
      <c r="T28" s="145" t="str">
        <f>IFERROR(R28*S28,"")</f>
        <v/>
      </c>
      <c r="U28" s="126"/>
      <c r="V28" s="126"/>
      <c r="W28" s="126"/>
    </row>
    <row r="29" spans="2:23" ht="18.75" customHeight="1" x14ac:dyDescent="0.2"/>
    <row r="30" spans="2:23" ht="18.75" customHeight="1" x14ac:dyDescent="0.2">
      <c r="B30" s="133" t="s">
        <v>287</v>
      </c>
      <c r="C30" s="126"/>
      <c r="D30" s="126"/>
      <c r="E30" s="126"/>
      <c r="F30" s="126"/>
      <c r="G30" s="126"/>
      <c r="H30" s="134"/>
      <c r="I30" s="126"/>
      <c r="J30" s="126"/>
      <c r="K30" s="126"/>
      <c r="L30" s="447" t="s">
        <v>264</v>
      </c>
      <c r="M30" s="447"/>
      <c r="N30" s="447" t="s">
        <v>262</v>
      </c>
      <c r="O30" s="447"/>
      <c r="P30" s="447" t="s">
        <v>284</v>
      </c>
      <c r="Q30" s="447"/>
      <c r="R30" s="447" t="s">
        <v>308</v>
      </c>
      <c r="S30" s="447"/>
      <c r="T30" s="447"/>
      <c r="U30" s="447" t="s">
        <v>309</v>
      </c>
      <c r="V30" s="447"/>
      <c r="W30" s="447"/>
    </row>
    <row r="31" spans="2:23" ht="18.75" customHeight="1" x14ac:dyDescent="0.2">
      <c r="B31" s="445" t="s">
        <v>263</v>
      </c>
      <c r="C31" s="446"/>
      <c r="D31" s="135" t="s">
        <v>264</v>
      </c>
      <c r="E31" s="135" t="s">
        <v>262</v>
      </c>
      <c r="F31" s="135" t="s">
        <v>284</v>
      </c>
      <c r="G31" s="445" t="s">
        <v>267</v>
      </c>
      <c r="H31" s="446"/>
      <c r="I31" s="126"/>
      <c r="J31" s="126"/>
      <c r="K31" s="126"/>
      <c r="L31" s="140" t="s">
        <v>310</v>
      </c>
      <c r="M31" s="140" t="s">
        <v>311</v>
      </c>
      <c r="N31" s="140" t="s">
        <v>310</v>
      </c>
      <c r="O31" s="140" t="s">
        <v>311</v>
      </c>
      <c r="P31" s="140" t="s">
        <v>310</v>
      </c>
      <c r="Q31" s="140" t="s">
        <v>311</v>
      </c>
      <c r="R31" s="140" t="s">
        <v>310</v>
      </c>
      <c r="S31" s="140" t="s">
        <v>312</v>
      </c>
      <c r="T31" s="140" t="s">
        <v>311</v>
      </c>
      <c r="U31" s="140" t="s">
        <v>310</v>
      </c>
      <c r="V31" s="140" t="s">
        <v>312</v>
      </c>
      <c r="W31" s="140" t="s">
        <v>311</v>
      </c>
    </row>
    <row r="32" spans="2:23" ht="18.75" customHeight="1" x14ac:dyDescent="0.2">
      <c r="B32" s="135" t="s">
        <v>268</v>
      </c>
      <c r="C32" s="136" t="s">
        <v>269</v>
      </c>
      <c r="D32" s="131"/>
      <c r="E32" s="131"/>
      <c r="F32" s="131"/>
      <c r="G32" s="448" t="s">
        <v>274</v>
      </c>
      <c r="H32" s="449"/>
      <c r="I32" s="126"/>
      <c r="J32" s="126"/>
      <c r="K32" s="126"/>
      <c r="L32" s="145"/>
      <c r="M32" s="145">
        <f>D32*L32</f>
        <v>0</v>
      </c>
      <c r="N32" s="145"/>
      <c r="O32" s="145">
        <f>E32*N32</f>
        <v>0</v>
      </c>
      <c r="P32" s="145"/>
      <c r="Q32" s="145">
        <f>F32*P32</f>
        <v>0</v>
      </c>
      <c r="R32" s="145">
        <f>L32+N32+P32</f>
        <v>0</v>
      </c>
      <c r="S32" s="145" t="str">
        <f>IF(ISERROR(SUM(M32,O32,Q32)/SUM(L32,N32,P32))," ",(SUM(M32,O32,Q32)/SUM(L32,N32,P32)))</f>
        <v xml:space="preserve"> </v>
      </c>
      <c r="T32" s="145" t="str">
        <f>IFERROR(R32*S32,"")</f>
        <v/>
      </c>
      <c r="U32" s="145">
        <f>SUM(L32:L36,N32:N36,P32:P36)</f>
        <v>0</v>
      </c>
      <c r="V32" s="145" t="str">
        <f>IF(ISERROR(SUM(T32:T36)/SUM(R32:R36))," ",(SUM(T32:T36)/SUM(R32:R36)))</f>
        <v xml:space="preserve"> </v>
      </c>
      <c r="W32" s="145" t="str">
        <f>IFERROR(U32*V32,"")</f>
        <v/>
      </c>
    </row>
    <row r="33" spans="2:23" ht="18.75" customHeight="1" x14ac:dyDescent="0.2">
      <c r="B33" s="135" t="s">
        <v>270</v>
      </c>
      <c r="C33" s="136" t="s">
        <v>269</v>
      </c>
      <c r="D33" s="131">
        <v>6500</v>
      </c>
      <c r="E33" s="131"/>
      <c r="F33" s="131">
        <v>5350</v>
      </c>
      <c r="G33" s="448"/>
      <c r="H33" s="449"/>
      <c r="I33" s="126"/>
      <c r="J33" s="126"/>
      <c r="K33" s="126"/>
      <c r="L33" s="145"/>
      <c r="M33" s="145">
        <f>D33*L33</f>
        <v>0</v>
      </c>
      <c r="N33" s="145"/>
      <c r="O33" s="145">
        <f>E33*N33</f>
        <v>0</v>
      </c>
      <c r="P33" s="145"/>
      <c r="Q33" s="145">
        <f>F33*P33</f>
        <v>0</v>
      </c>
      <c r="R33" s="145">
        <f>L33+N33+P33</f>
        <v>0</v>
      </c>
      <c r="S33" s="145" t="str">
        <f>IF(ISERROR(SUM(M33,O33,Q33)/SUM(L33,N33,P33))," ",(SUM(M33,O33,Q33)/SUM(L33,N33,P33)))</f>
        <v xml:space="preserve"> </v>
      </c>
      <c r="T33" s="145" t="str">
        <f>IFERROR(R33*S33,"")</f>
        <v/>
      </c>
      <c r="U33" s="126"/>
      <c r="V33" s="126"/>
      <c r="W33" s="126"/>
    </row>
    <row r="34" spans="2:23" ht="18.75" customHeight="1" x14ac:dyDescent="0.2">
      <c r="B34" s="143" t="s">
        <v>271</v>
      </c>
      <c r="C34" s="136" t="s">
        <v>269</v>
      </c>
      <c r="D34" s="131">
        <v>14000</v>
      </c>
      <c r="E34" s="131"/>
      <c r="F34" s="131">
        <v>12500</v>
      </c>
      <c r="G34" s="448" t="s">
        <v>274</v>
      </c>
      <c r="H34" s="449"/>
      <c r="I34" s="126"/>
      <c r="J34" s="126"/>
      <c r="K34" s="126"/>
      <c r="L34" s="145"/>
      <c r="M34" s="145">
        <f>D34*L34</f>
        <v>0</v>
      </c>
      <c r="N34" s="145"/>
      <c r="O34" s="145">
        <f>E34*N34</f>
        <v>0</v>
      </c>
      <c r="P34" s="145"/>
      <c r="Q34" s="145">
        <f>F34*P34</f>
        <v>0</v>
      </c>
      <c r="R34" s="145">
        <f>L34+N34+P34</f>
        <v>0</v>
      </c>
      <c r="S34" s="145" t="str">
        <f>IF(ISERROR(SUM(M34,O34,Q34)/SUM(L34,N34,P34))," ",(SUM(M34,O34,Q34)/SUM(L34,N34,P34)))</f>
        <v xml:space="preserve"> </v>
      </c>
      <c r="T34" s="145" t="str">
        <f>IFERROR(R34*S34,"")</f>
        <v/>
      </c>
      <c r="U34" s="126"/>
      <c r="V34" s="126"/>
      <c r="W34" s="126"/>
    </row>
    <row r="35" spans="2:23" ht="18.75" customHeight="1" x14ac:dyDescent="0.2">
      <c r="B35" s="143" t="s">
        <v>272</v>
      </c>
      <c r="C35" s="136" t="s">
        <v>269</v>
      </c>
      <c r="D35" s="131">
        <v>14000</v>
      </c>
      <c r="E35" s="131"/>
      <c r="F35" s="131">
        <v>12500</v>
      </c>
      <c r="G35" s="448" t="s">
        <v>274</v>
      </c>
      <c r="H35" s="449"/>
      <c r="I35" s="126"/>
      <c r="J35" s="126"/>
      <c r="K35" s="126"/>
      <c r="L35" s="145"/>
      <c r="M35" s="145">
        <f>D35*L35</f>
        <v>0</v>
      </c>
      <c r="N35" s="145"/>
      <c r="O35" s="145">
        <f>E35*N35</f>
        <v>0</v>
      </c>
      <c r="P35" s="145"/>
      <c r="Q35" s="145">
        <f>F35*P35</f>
        <v>0</v>
      </c>
      <c r="R35" s="145">
        <f>L35+N35+P35</f>
        <v>0</v>
      </c>
      <c r="S35" s="145" t="str">
        <f>IF(ISERROR(SUM(M35,O35,Q35)/SUM(L35,N35,P35))," ",(SUM(M35,O35,Q35)/SUM(L35,N35,P35)))</f>
        <v xml:space="preserve"> </v>
      </c>
      <c r="T35" s="145" t="str">
        <f>IFERROR(R35*S35,"")</f>
        <v/>
      </c>
      <c r="U35" s="126"/>
      <c r="V35" s="126"/>
      <c r="W35" s="126"/>
    </row>
    <row r="36" spans="2:23" ht="18.75" customHeight="1" x14ac:dyDescent="0.2">
      <c r="B36" s="144" t="s">
        <v>286</v>
      </c>
      <c r="C36" s="136" t="s">
        <v>269</v>
      </c>
      <c r="D36" s="131">
        <v>14000</v>
      </c>
      <c r="E36" s="131"/>
      <c r="F36" s="131">
        <v>12500</v>
      </c>
      <c r="G36" s="448" t="s">
        <v>274</v>
      </c>
      <c r="H36" s="449"/>
      <c r="I36" s="126"/>
      <c r="J36" s="126"/>
      <c r="K36" s="126"/>
      <c r="L36" s="145"/>
      <c r="M36" s="145">
        <f>D36*L36</f>
        <v>0</v>
      </c>
      <c r="N36" s="145"/>
      <c r="O36" s="145">
        <f>E36*N36</f>
        <v>0</v>
      </c>
      <c r="P36" s="145"/>
      <c r="Q36" s="145">
        <f>F36*P36</f>
        <v>0</v>
      </c>
      <c r="R36" s="145">
        <f>L36+N36+P36</f>
        <v>0</v>
      </c>
      <c r="S36" s="145" t="str">
        <f>IF(ISERROR(SUM(M36,O36,Q36)/SUM(L36,N36,P36))," ",(SUM(M36,O36,Q36)/SUM(L36,N36,P36)))</f>
        <v xml:space="preserve"> </v>
      </c>
      <c r="T36" s="145" t="str">
        <f>IFERROR(R36*S36,"")</f>
        <v/>
      </c>
      <c r="U36" s="126"/>
      <c r="V36" s="126"/>
      <c r="W36" s="126"/>
    </row>
    <row r="37" spans="2:23" ht="18.75" customHeight="1" x14ac:dyDescent="0.2"/>
    <row r="38" spans="2:23" ht="18.75" customHeight="1" x14ac:dyDescent="0.2">
      <c r="B38" s="133" t="s">
        <v>288</v>
      </c>
      <c r="C38" s="126"/>
      <c r="D38" s="126"/>
      <c r="E38" s="126"/>
      <c r="F38" s="126"/>
      <c r="G38" s="126"/>
      <c r="H38" s="134"/>
      <c r="I38" s="126"/>
      <c r="J38" s="126"/>
      <c r="K38" s="126"/>
      <c r="L38" s="447" t="s">
        <v>264</v>
      </c>
      <c r="M38" s="447"/>
      <c r="N38" s="447" t="s">
        <v>262</v>
      </c>
      <c r="O38" s="447"/>
      <c r="P38" s="447" t="s">
        <v>284</v>
      </c>
      <c r="Q38" s="447"/>
      <c r="R38" s="447" t="s">
        <v>308</v>
      </c>
      <c r="S38" s="447"/>
      <c r="T38" s="447"/>
      <c r="U38" s="447" t="s">
        <v>309</v>
      </c>
      <c r="V38" s="447"/>
      <c r="W38" s="447"/>
    </row>
    <row r="39" spans="2:23" ht="18.75" customHeight="1" x14ac:dyDescent="0.2">
      <c r="B39" s="139" t="s">
        <v>263</v>
      </c>
      <c r="C39" s="148"/>
      <c r="D39" s="135" t="s">
        <v>264</v>
      </c>
      <c r="E39" s="135" t="s">
        <v>262</v>
      </c>
      <c r="F39" s="135" t="s">
        <v>284</v>
      </c>
      <c r="G39" s="445" t="s">
        <v>267</v>
      </c>
      <c r="H39" s="446"/>
      <c r="I39" s="126"/>
      <c r="J39" s="126"/>
      <c r="K39" s="126"/>
      <c r="L39" s="140" t="s">
        <v>310</v>
      </c>
      <c r="M39" s="140" t="s">
        <v>311</v>
      </c>
      <c r="N39" s="140" t="s">
        <v>310</v>
      </c>
      <c r="O39" s="140" t="s">
        <v>311</v>
      </c>
      <c r="P39" s="140" t="s">
        <v>310</v>
      </c>
      <c r="Q39" s="140" t="s">
        <v>311</v>
      </c>
      <c r="R39" s="140" t="s">
        <v>310</v>
      </c>
      <c r="S39" s="140" t="s">
        <v>312</v>
      </c>
      <c r="T39" s="140" t="s">
        <v>311</v>
      </c>
      <c r="U39" s="140" t="s">
        <v>310</v>
      </c>
      <c r="V39" s="140" t="s">
        <v>312</v>
      </c>
      <c r="W39" s="140" t="s">
        <v>311</v>
      </c>
    </row>
    <row r="40" spans="2:23" ht="18.75" customHeight="1" x14ac:dyDescent="0.2">
      <c r="B40" s="135" t="s">
        <v>268</v>
      </c>
      <c r="C40" s="136" t="s">
        <v>269</v>
      </c>
      <c r="D40" s="131"/>
      <c r="E40" s="138"/>
      <c r="F40" s="131"/>
      <c r="G40" s="448"/>
      <c r="H40" s="449"/>
      <c r="I40" s="126"/>
      <c r="J40" s="126"/>
      <c r="K40" s="126"/>
      <c r="L40" s="145"/>
      <c r="M40" s="145">
        <f>D40*L40</f>
        <v>0</v>
      </c>
      <c r="N40" s="145"/>
      <c r="O40" s="145">
        <f>E40*N40</f>
        <v>0</v>
      </c>
      <c r="P40" s="145"/>
      <c r="Q40" s="145">
        <f>F40*P40</f>
        <v>0</v>
      </c>
      <c r="R40" s="145">
        <f>L40+N40+P40</f>
        <v>0</v>
      </c>
      <c r="S40" s="145" t="str">
        <f>IF(ISERROR(SUM(M40,O40,Q40)/SUM(L40,N40,P40))," ",(SUM(M40,O40,Q40)/SUM(L40,N40,P40)))</f>
        <v xml:space="preserve"> </v>
      </c>
      <c r="T40" s="145" t="str">
        <f>IFERROR(R40*S40,"")</f>
        <v/>
      </c>
      <c r="U40" s="145">
        <f>SUM(L40:L43,N40:N43,P40:P43)</f>
        <v>0</v>
      </c>
      <c r="V40" s="145" t="str">
        <f>IF(ISERROR(SUM(T40:T43)/SUM(R40:R43))," ",(SUM(T40:T43)/SUM(R40:R43)))</f>
        <v xml:space="preserve"> </v>
      </c>
      <c r="W40" s="145" t="str">
        <f>IFERROR(U40*V40,"")</f>
        <v/>
      </c>
    </row>
    <row r="41" spans="2:23" ht="18.75" customHeight="1" x14ac:dyDescent="0.2">
      <c r="B41" s="135" t="s">
        <v>270</v>
      </c>
      <c r="C41" s="136" t="s">
        <v>269</v>
      </c>
      <c r="D41" s="131">
        <v>4800</v>
      </c>
      <c r="E41" s="138"/>
      <c r="F41" s="131">
        <v>4300</v>
      </c>
      <c r="G41" s="448" t="s">
        <v>274</v>
      </c>
      <c r="H41" s="449"/>
      <c r="I41" s="126"/>
      <c r="J41" s="126"/>
      <c r="K41" s="126"/>
      <c r="L41" s="145"/>
      <c r="M41" s="145">
        <f>D41*L41</f>
        <v>0</v>
      </c>
      <c r="N41" s="145"/>
      <c r="O41" s="145">
        <f>E41*N41</f>
        <v>0</v>
      </c>
      <c r="P41" s="145"/>
      <c r="Q41" s="145">
        <f>F41*P41</f>
        <v>0</v>
      </c>
      <c r="R41" s="145">
        <f>L41+N41+P41</f>
        <v>0</v>
      </c>
      <c r="S41" s="145" t="str">
        <f>IF(ISERROR(SUM(M41,O41,Q41)/SUM(L41,N41,P41))," ",(SUM(M41,O41,Q41)/SUM(L41,N41,P41)))</f>
        <v xml:space="preserve"> </v>
      </c>
      <c r="T41" s="145" t="str">
        <f>IFERROR(R41*S41,"")</f>
        <v/>
      </c>
      <c r="U41" s="126"/>
      <c r="V41" s="126"/>
      <c r="W41" s="126"/>
    </row>
    <row r="42" spans="2:23" ht="18.75" customHeight="1" x14ac:dyDescent="0.2">
      <c r="B42" s="135" t="s">
        <v>285</v>
      </c>
      <c r="C42" s="136" t="s">
        <v>269</v>
      </c>
      <c r="D42" s="131">
        <v>5500</v>
      </c>
      <c r="E42" s="138"/>
      <c r="F42" s="131">
        <v>5200</v>
      </c>
      <c r="G42" s="448" t="s">
        <v>274</v>
      </c>
      <c r="H42" s="449"/>
      <c r="I42" s="126"/>
      <c r="J42" s="126"/>
      <c r="K42" s="126"/>
      <c r="L42" s="145"/>
      <c r="M42" s="145">
        <f>D42*L42</f>
        <v>0</v>
      </c>
      <c r="N42" s="145"/>
      <c r="O42" s="145">
        <f>E42*N42</f>
        <v>0</v>
      </c>
      <c r="P42" s="145"/>
      <c r="Q42" s="145">
        <f>F42*P42</f>
        <v>0</v>
      </c>
      <c r="R42" s="145">
        <f>L42+N42+P42</f>
        <v>0</v>
      </c>
      <c r="S42" s="145" t="str">
        <f>IF(ISERROR(SUM(M42,O42,Q42)/SUM(L42,N42,P42))," ",(SUM(M42,O42,Q42)/SUM(L42,N42,P42)))</f>
        <v xml:space="preserve"> </v>
      </c>
      <c r="T42" s="145" t="str">
        <f>IFERROR(R42*S42,"")</f>
        <v/>
      </c>
      <c r="U42" s="126"/>
      <c r="V42" s="126"/>
      <c r="W42" s="126"/>
    </row>
    <row r="43" spans="2:23" ht="18.75" customHeight="1" x14ac:dyDescent="0.2">
      <c r="B43" s="130" t="s">
        <v>286</v>
      </c>
      <c r="C43" s="136" t="s">
        <v>269</v>
      </c>
      <c r="D43" s="131">
        <v>5500</v>
      </c>
      <c r="E43" s="138"/>
      <c r="F43" s="131">
        <v>5200</v>
      </c>
      <c r="G43" s="448" t="s">
        <v>274</v>
      </c>
      <c r="H43" s="449"/>
      <c r="I43" s="126"/>
      <c r="J43" s="126"/>
      <c r="K43" s="126"/>
      <c r="L43" s="145"/>
      <c r="M43" s="145">
        <f>D43*L43</f>
        <v>0</v>
      </c>
      <c r="N43" s="145"/>
      <c r="O43" s="145">
        <f>E43*N43</f>
        <v>0</v>
      </c>
      <c r="P43" s="145"/>
      <c r="Q43" s="145">
        <f>F43*P43</f>
        <v>0</v>
      </c>
      <c r="R43" s="145">
        <f>L43+N43+P43</f>
        <v>0</v>
      </c>
      <c r="S43" s="145" t="str">
        <f>IF(ISERROR(SUM(M43,O43,Q43)/SUM(L43,N43,P43))," ",(SUM(M43,O43,Q43)/SUM(L43,N43,P43)))</f>
        <v xml:space="preserve"> </v>
      </c>
      <c r="T43" s="145" t="str">
        <f>IFERROR(R43*S43,"")</f>
        <v/>
      </c>
      <c r="U43" s="126"/>
      <c r="V43" s="126"/>
      <c r="W43" s="126"/>
    </row>
    <row r="44" spans="2:23" ht="18.75" customHeight="1" x14ac:dyDescent="0.2"/>
    <row r="45" spans="2:23" ht="18.75" customHeight="1" x14ac:dyDescent="0.2">
      <c r="B45" s="133" t="s">
        <v>289</v>
      </c>
      <c r="C45" s="126"/>
      <c r="D45" s="126"/>
      <c r="E45" s="126"/>
      <c r="F45" s="126"/>
      <c r="G45" s="126"/>
      <c r="H45" s="134"/>
      <c r="I45" s="126"/>
      <c r="J45" s="126"/>
      <c r="K45" s="126"/>
      <c r="L45" s="447" t="s">
        <v>266</v>
      </c>
      <c r="M45" s="447"/>
      <c r="N45" s="447"/>
      <c r="O45" s="447"/>
      <c r="P45" s="447"/>
      <c r="Q45" s="447"/>
      <c r="R45" s="447" t="s">
        <v>308</v>
      </c>
      <c r="S45" s="447"/>
      <c r="T45" s="447"/>
      <c r="U45" s="447" t="s">
        <v>309</v>
      </c>
      <c r="V45" s="447"/>
      <c r="W45" s="447"/>
    </row>
    <row r="46" spans="2:23" ht="18.75" customHeight="1" x14ac:dyDescent="0.2">
      <c r="B46" s="445" t="s">
        <v>263</v>
      </c>
      <c r="C46" s="446"/>
      <c r="D46" s="135" t="s">
        <v>266</v>
      </c>
      <c r="E46" s="445" t="s">
        <v>267</v>
      </c>
      <c r="F46" s="450"/>
      <c r="G46" s="450"/>
      <c r="H46" s="446"/>
      <c r="I46" s="126"/>
      <c r="J46" s="126"/>
      <c r="K46" s="126"/>
      <c r="L46" s="140" t="s">
        <v>310</v>
      </c>
      <c r="M46" s="140" t="s">
        <v>311</v>
      </c>
      <c r="N46" s="140" t="s">
        <v>310</v>
      </c>
      <c r="O46" s="140" t="s">
        <v>311</v>
      </c>
      <c r="P46" s="140" t="s">
        <v>310</v>
      </c>
      <c r="Q46" s="140" t="s">
        <v>311</v>
      </c>
      <c r="R46" s="140" t="s">
        <v>310</v>
      </c>
      <c r="S46" s="140" t="s">
        <v>312</v>
      </c>
      <c r="T46" s="140" t="s">
        <v>311</v>
      </c>
      <c r="U46" s="140" t="s">
        <v>310</v>
      </c>
      <c r="V46" s="140" t="s">
        <v>312</v>
      </c>
      <c r="W46" s="140" t="s">
        <v>311</v>
      </c>
    </row>
    <row r="47" spans="2:23" ht="18.75" customHeight="1" x14ac:dyDescent="0.2">
      <c r="B47" s="135" t="s">
        <v>290</v>
      </c>
      <c r="C47" s="136" t="s">
        <v>269</v>
      </c>
      <c r="D47" s="131">
        <v>11000</v>
      </c>
      <c r="E47" s="448" t="s">
        <v>274</v>
      </c>
      <c r="F47" s="451"/>
      <c r="G47" s="451"/>
      <c r="H47" s="449"/>
      <c r="I47" s="126"/>
      <c r="J47" s="126"/>
      <c r="K47" s="126"/>
      <c r="L47" s="145"/>
      <c r="M47" s="145">
        <f>D47*L47</f>
        <v>0</v>
      </c>
      <c r="N47" s="145"/>
      <c r="O47" s="145"/>
      <c r="P47" s="145"/>
      <c r="Q47" s="145"/>
      <c r="R47" s="145">
        <f>L47+N47+P47</f>
        <v>0</v>
      </c>
      <c r="S47" s="145" t="str">
        <f>IF(ISERROR(SUM(M47,O47,Q47)/SUM(L47,N47,P47))," ",(SUM(M47,O47,Q47)/SUM(L47,N47,P47)))</f>
        <v xml:space="preserve"> </v>
      </c>
      <c r="T47" s="145" t="str">
        <f>IFERROR(R47*S47,"")</f>
        <v/>
      </c>
      <c r="U47" s="145">
        <f>SUM(L47:L48,N47:N48,P47:P48)</f>
        <v>0</v>
      </c>
      <c r="V47" s="145" t="str">
        <f>IF(ISERROR(SUM(T47:T48)/SUM(R47:R48))," ",(SUM(T47:T48)/SUM(R47:R48)))</f>
        <v xml:space="preserve"> </v>
      </c>
      <c r="W47" s="145" t="str">
        <f>IFERROR(U47*V47,"")</f>
        <v/>
      </c>
    </row>
    <row r="48" spans="2:23" ht="18.75" customHeight="1" x14ac:dyDescent="0.2">
      <c r="B48" s="130" t="s">
        <v>272</v>
      </c>
      <c r="C48" s="136" t="s">
        <v>269</v>
      </c>
      <c r="D48" s="131">
        <v>12000</v>
      </c>
      <c r="E48" s="448" t="s">
        <v>274</v>
      </c>
      <c r="F48" s="451"/>
      <c r="G48" s="451"/>
      <c r="H48" s="449"/>
      <c r="I48" s="126"/>
      <c r="J48" s="126"/>
      <c r="K48" s="126"/>
      <c r="L48" s="145"/>
      <c r="M48" s="145">
        <f>D48*L48</f>
        <v>0</v>
      </c>
      <c r="N48" s="145"/>
      <c r="O48" s="145"/>
      <c r="P48" s="145"/>
      <c r="Q48" s="145"/>
      <c r="R48" s="145">
        <f>L48+N48+P48</f>
        <v>0</v>
      </c>
      <c r="S48" s="145" t="str">
        <f>IF(ISERROR(SUM(M48,O48,Q48)/SUM(L48,N48,P48))," ",(SUM(M48,O48,Q48)/SUM(L48,N48,P48)))</f>
        <v xml:space="preserve"> </v>
      </c>
      <c r="T48" s="145" t="str">
        <f>IFERROR(R48*S48,"")</f>
        <v/>
      </c>
      <c r="U48" s="126"/>
      <c r="V48" s="126"/>
      <c r="W48" s="126"/>
    </row>
    <row r="49" spans="2:23" ht="18.75" customHeight="1" x14ac:dyDescent="0.2"/>
    <row r="50" spans="2:23" ht="18.75" customHeight="1" x14ac:dyDescent="0.2">
      <c r="B50" s="133" t="s">
        <v>291</v>
      </c>
      <c r="C50" s="126"/>
      <c r="D50" s="126"/>
      <c r="E50" s="126"/>
      <c r="F50" s="126"/>
      <c r="G50" s="126"/>
      <c r="H50" s="134"/>
      <c r="I50" s="126"/>
      <c r="J50" s="126"/>
      <c r="K50" s="126"/>
      <c r="L50" s="447" t="s">
        <v>266</v>
      </c>
      <c r="M50" s="447"/>
      <c r="N50" s="447"/>
      <c r="O50" s="447"/>
      <c r="P50" s="447"/>
      <c r="Q50" s="447"/>
      <c r="R50" s="447" t="s">
        <v>308</v>
      </c>
      <c r="S50" s="447"/>
      <c r="T50" s="447"/>
      <c r="U50" s="447" t="s">
        <v>309</v>
      </c>
      <c r="V50" s="447"/>
      <c r="W50" s="447"/>
    </row>
    <row r="51" spans="2:23" ht="18.75" customHeight="1" x14ac:dyDescent="0.2">
      <c r="B51" s="445" t="s">
        <v>263</v>
      </c>
      <c r="C51" s="446"/>
      <c r="D51" s="135" t="s">
        <v>266</v>
      </c>
      <c r="E51" s="445" t="s">
        <v>267</v>
      </c>
      <c r="F51" s="450"/>
      <c r="G51" s="450"/>
      <c r="H51" s="446"/>
      <c r="I51" s="126"/>
      <c r="J51" s="126"/>
      <c r="K51" s="126"/>
      <c r="L51" s="140" t="s">
        <v>310</v>
      </c>
      <c r="M51" s="140" t="s">
        <v>311</v>
      </c>
      <c r="N51" s="140" t="s">
        <v>310</v>
      </c>
      <c r="O51" s="140" t="s">
        <v>311</v>
      </c>
      <c r="P51" s="140" t="s">
        <v>310</v>
      </c>
      <c r="Q51" s="140" t="s">
        <v>311</v>
      </c>
      <c r="R51" s="140" t="s">
        <v>310</v>
      </c>
      <c r="S51" s="140" t="s">
        <v>312</v>
      </c>
      <c r="T51" s="140" t="s">
        <v>311</v>
      </c>
      <c r="U51" s="140" t="s">
        <v>310</v>
      </c>
      <c r="V51" s="140" t="s">
        <v>312</v>
      </c>
      <c r="W51" s="140" t="s">
        <v>311</v>
      </c>
    </row>
    <row r="52" spans="2:23" ht="18.75" customHeight="1" x14ac:dyDescent="0.2">
      <c r="B52" s="135" t="s">
        <v>290</v>
      </c>
      <c r="C52" s="136" t="s">
        <v>269</v>
      </c>
      <c r="D52" s="131">
        <v>11000</v>
      </c>
      <c r="E52" s="448" t="s">
        <v>274</v>
      </c>
      <c r="F52" s="451"/>
      <c r="G52" s="451"/>
      <c r="H52" s="449"/>
      <c r="I52" s="126"/>
      <c r="J52" s="126"/>
      <c r="K52" s="126"/>
      <c r="L52" s="145"/>
      <c r="M52" s="145">
        <f>D52*L52</f>
        <v>0</v>
      </c>
      <c r="N52" s="145"/>
      <c r="O52" s="145"/>
      <c r="P52" s="145"/>
      <c r="Q52" s="145"/>
      <c r="R52" s="145">
        <f>L52+N52+P52</f>
        <v>0</v>
      </c>
      <c r="S52" s="145" t="str">
        <f>IF(ISERROR(SUM(M52,O52,Q52)/SUM(L52,N52,P52))," ",(SUM(M52,O52,Q52)/SUM(L52,N52,P52)))</f>
        <v xml:space="preserve"> </v>
      </c>
      <c r="T52" s="145" t="str">
        <f>IFERROR(R52*S52,"")</f>
        <v/>
      </c>
      <c r="U52" s="145">
        <f>SUM(L52:L53,N52:N53,P52:P53)</f>
        <v>0</v>
      </c>
      <c r="V52" s="145" t="str">
        <f>IF(ISERROR(SUM(T52:T53)/SUM(R52:R53))," ",(SUM(T52:T53)/SUM(R52:R53)))</f>
        <v xml:space="preserve"> </v>
      </c>
      <c r="W52" s="145" t="str">
        <f>IFERROR(U52*V52,"")</f>
        <v/>
      </c>
    </row>
    <row r="53" spans="2:23" ht="18.75" customHeight="1" x14ac:dyDescent="0.2">
      <c r="B53" s="130" t="s">
        <v>272</v>
      </c>
      <c r="C53" s="136" t="s">
        <v>269</v>
      </c>
      <c r="D53" s="131">
        <v>12000</v>
      </c>
      <c r="E53" s="448" t="s">
        <v>274</v>
      </c>
      <c r="F53" s="451"/>
      <c r="G53" s="451"/>
      <c r="H53" s="449"/>
      <c r="I53" s="126"/>
      <c r="J53" s="126"/>
      <c r="K53" s="126"/>
      <c r="L53" s="145"/>
      <c r="M53" s="145">
        <f>D53*L53</f>
        <v>0</v>
      </c>
      <c r="N53" s="145"/>
      <c r="O53" s="145"/>
      <c r="P53" s="145"/>
      <c r="Q53" s="145"/>
      <c r="R53" s="145">
        <f>L53+N53+P53</f>
        <v>0</v>
      </c>
      <c r="S53" s="145" t="str">
        <f>IF(ISERROR(SUM(M53,O53,Q53)/SUM(L53,N53,P53))," ",(SUM(M53,O53,Q53)/SUM(L53,N53,P53)))</f>
        <v xml:space="preserve"> </v>
      </c>
      <c r="T53" s="145" t="str">
        <f>IFERROR(R53*S53,"")</f>
        <v/>
      </c>
      <c r="U53" s="153"/>
      <c r="V53" s="153"/>
      <c r="W53" s="153"/>
    </row>
    <row r="54" spans="2:23" ht="18.75" customHeight="1" x14ac:dyDescent="0.2"/>
    <row r="55" spans="2:23" ht="18.75" customHeight="1" x14ac:dyDescent="0.2">
      <c r="B55" s="133" t="s">
        <v>292</v>
      </c>
      <c r="C55" s="126"/>
      <c r="D55" s="126"/>
      <c r="E55" s="126"/>
      <c r="F55" s="126"/>
      <c r="G55" s="126"/>
      <c r="H55" s="134"/>
      <c r="I55" s="126"/>
      <c r="J55" s="126"/>
      <c r="K55" s="126"/>
      <c r="L55" s="447" t="s">
        <v>266</v>
      </c>
      <c r="M55" s="447"/>
      <c r="N55" s="447"/>
      <c r="O55" s="447"/>
      <c r="P55" s="447"/>
      <c r="Q55" s="447"/>
      <c r="R55" s="447" t="s">
        <v>308</v>
      </c>
      <c r="S55" s="447"/>
      <c r="T55" s="447"/>
      <c r="U55" s="447" t="s">
        <v>309</v>
      </c>
      <c r="V55" s="447"/>
      <c r="W55" s="447"/>
    </row>
    <row r="56" spans="2:23" ht="18.75" customHeight="1" x14ac:dyDescent="0.2">
      <c r="B56" s="445" t="s">
        <v>263</v>
      </c>
      <c r="C56" s="446"/>
      <c r="D56" s="135" t="s">
        <v>266</v>
      </c>
      <c r="E56" s="445" t="s">
        <v>267</v>
      </c>
      <c r="F56" s="450"/>
      <c r="G56" s="450"/>
      <c r="H56" s="446"/>
      <c r="I56" s="126"/>
      <c r="J56" s="126"/>
      <c r="K56" s="126"/>
      <c r="L56" s="140" t="s">
        <v>310</v>
      </c>
      <c r="M56" s="140" t="s">
        <v>311</v>
      </c>
      <c r="N56" s="140" t="s">
        <v>310</v>
      </c>
      <c r="O56" s="140" t="s">
        <v>311</v>
      </c>
      <c r="P56" s="140" t="s">
        <v>310</v>
      </c>
      <c r="Q56" s="140" t="s">
        <v>311</v>
      </c>
      <c r="R56" s="140" t="s">
        <v>310</v>
      </c>
      <c r="S56" s="140" t="s">
        <v>312</v>
      </c>
      <c r="T56" s="140" t="s">
        <v>311</v>
      </c>
      <c r="U56" s="140" t="s">
        <v>310</v>
      </c>
      <c r="V56" s="140" t="s">
        <v>312</v>
      </c>
      <c r="W56" s="140" t="s">
        <v>311</v>
      </c>
    </row>
    <row r="57" spans="2:23" ht="18.75" customHeight="1" x14ac:dyDescent="0.2">
      <c r="B57" s="135" t="s">
        <v>290</v>
      </c>
      <c r="C57" s="136" t="s">
        <v>269</v>
      </c>
      <c r="D57" s="131">
        <v>11000</v>
      </c>
      <c r="E57" s="448" t="s">
        <v>274</v>
      </c>
      <c r="F57" s="451"/>
      <c r="G57" s="451"/>
      <c r="H57" s="449"/>
      <c r="I57" s="126"/>
      <c r="J57" s="126"/>
      <c r="K57" s="126"/>
      <c r="L57" s="145"/>
      <c r="M57" s="145">
        <f>D57*L57</f>
        <v>0</v>
      </c>
      <c r="N57" s="145"/>
      <c r="O57" s="145"/>
      <c r="P57" s="145"/>
      <c r="Q57" s="145"/>
      <c r="R57" s="145">
        <f>L57+N57+P57</f>
        <v>0</v>
      </c>
      <c r="S57" s="145" t="str">
        <f>IF(ISERROR(SUM(M57,O57,Q57)/SUM(L57,N57,P57))," ",(SUM(M57,O57,Q57)/SUM(L57,N57,P57)))</f>
        <v xml:space="preserve"> </v>
      </c>
      <c r="T57" s="145" t="str">
        <f>IFERROR(R57*S57,"")</f>
        <v/>
      </c>
      <c r="U57" s="145">
        <f>SUM(L57:L58,N57:N58,P57:P58)</f>
        <v>0</v>
      </c>
      <c r="V57" s="145" t="str">
        <f>IF(ISERROR(SUM(T57:T58)/SUM(R57:R58))," ",(SUM(T57:T58)/SUM(R57:R58)))</f>
        <v xml:space="preserve"> </v>
      </c>
      <c r="W57" s="145" t="str">
        <f>IFERROR(U57*V57,"")</f>
        <v/>
      </c>
    </row>
    <row r="58" spans="2:23" ht="18.75" customHeight="1" x14ac:dyDescent="0.2">
      <c r="B58" s="130" t="s">
        <v>272</v>
      </c>
      <c r="C58" s="136" t="s">
        <v>269</v>
      </c>
      <c r="D58" s="131">
        <v>12000</v>
      </c>
      <c r="E58" s="448" t="s">
        <v>274</v>
      </c>
      <c r="F58" s="451"/>
      <c r="G58" s="451"/>
      <c r="H58" s="449"/>
      <c r="I58" s="126"/>
      <c r="J58" s="126"/>
      <c r="K58" s="126"/>
      <c r="L58" s="145"/>
      <c r="M58" s="145">
        <f>D58*L58</f>
        <v>0</v>
      </c>
      <c r="N58" s="145"/>
      <c r="O58" s="145"/>
      <c r="P58" s="145"/>
      <c r="Q58" s="145"/>
      <c r="R58" s="145">
        <f>L58+N58+P58</f>
        <v>0</v>
      </c>
      <c r="S58" s="145" t="str">
        <f>IF(ISERROR(SUM(M58,O58,Q58)/SUM(L58,N58,P58))," ",(SUM(M58,O58,Q58)/SUM(L58,N58,P58)))</f>
        <v xml:space="preserve"> </v>
      </c>
      <c r="T58" s="145" t="str">
        <f>IFERROR(R58*S58,"")</f>
        <v/>
      </c>
      <c r="U58" s="126"/>
      <c r="V58" s="126"/>
      <c r="W58" s="126"/>
    </row>
    <row r="59" spans="2:23" ht="18.75" customHeight="1" x14ac:dyDescent="0.2"/>
    <row r="60" spans="2:23" ht="18.75" customHeight="1" x14ac:dyDescent="0.2">
      <c r="B60" s="133" t="s">
        <v>293</v>
      </c>
      <c r="C60" s="126"/>
      <c r="D60" s="126"/>
      <c r="E60" s="126"/>
      <c r="F60" s="126"/>
      <c r="G60" s="126"/>
      <c r="H60" s="134"/>
      <c r="I60" s="126"/>
      <c r="J60" s="126"/>
      <c r="K60" s="126"/>
      <c r="L60" s="447" t="s">
        <v>266</v>
      </c>
      <c r="M60" s="447"/>
      <c r="N60" s="447"/>
      <c r="O60" s="447"/>
      <c r="P60" s="447"/>
      <c r="Q60" s="447"/>
      <c r="R60" s="447" t="s">
        <v>308</v>
      </c>
      <c r="S60" s="447"/>
      <c r="T60" s="447"/>
      <c r="U60" s="447" t="s">
        <v>309</v>
      </c>
      <c r="V60" s="447"/>
      <c r="W60" s="447"/>
    </row>
    <row r="61" spans="2:23" ht="18.75" customHeight="1" x14ac:dyDescent="0.2">
      <c r="B61" s="445" t="s">
        <v>263</v>
      </c>
      <c r="C61" s="446"/>
      <c r="D61" s="135" t="s">
        <v>266</v>
      </c>
      <c r="E61" s="445" t="s">
        <v>267</v>
      </c>
      <c r="F61" s="450"/>
      <c r="G61" s="450"/>
      <c r="H61" s="446"/>
      <c r="I61" s="126"/>
      <c r="J61" s="126"/>
      <c r="K61" s="126"/>
      <c r="L61" s="140" t="s">
        <v>310</v>
      </c>
      <c r="M61" s="140" t="s">
        <v>311</v>
      </c>
      <c r="N61" s="140" t="s">
        <v>310</v>
      </c>
      <c r="O61" s="140" t="s">
        <v>311</v>
      </c>
      <c r="P61" s="140" t="s">
        <v>310</v>
      </c>
      <c r="Q61" s="140" t="s">
        <v>311</v>
      </c>
      <c r="R61" s="140" t="s">
        <v>310</v>
      </c>
      <c r="S61" s="140" t="s">
        <v>312</v>
      </c>
      <c r="T61" s="140" t="s">
        <v>311</v>
      </c>
      <c r="U61" s="140" t="s">
        <v>310</v>
      </c>
      <c r="V61" s="140" t="s">
        <v>312</v>
      </c>
      <c r="W61" s="140" t="s">
        <v>311</v>
      </c>
    </row>
    <row r="62" spans="2:23" ht="18.75" customHeight="1" x14ac:dyDescent="0.2">
      <c r="B62" s="135" t="s">
        <v>290</v>
      </c>
      <c r="C62" s="136" t="s">
        <v>269</v>
      </c>
      <c r="D62" s="131">
        <v>11000</v>
      </c>
      <c r="E62" s="448" t="s">
        <v>274</v>
      </c>
      <c r="F62" s="451"/>
      <c r="G62" s="451"/>
      <c r="H62" s="449"/>
      <c r="I62" s="126"/>
      <c r="J62" s="126"/>
      <c r="K62" s="126"/>
      <c r="L62" s="145"/>
      <c r="M62" s="145">
        <f>D62*L62</f>
        <v>0</v>
      </c>
      <c r="N62" s="145"/>
      <c r="O62" s="145"/>
      <c r="P62" s="145"/>
      <c r="Q62" s="145"/>
      <c r="R62" s="145">
        <f>L62+N62+P62</f>
        <v>0</v>
      </c>
      <c r="S62" s="145" t="str">
        <f>IF(ISERROR(SUM(M62,O62,Q62)/SUM(L62,N62,P62))," ",(SUM(M62,O62,Q62)/SUM(L62,N62,P62)))</f>
        <v xml:space="preserve"> </v>
      </c>
      <c r="T62" s="145" t="str">
        <f>IFERROR(R62*S62,"")</f>
        <v/>
      </c>
      <c r="U62" s="145">
        <f>SUM(L62:L63,N62:N63,P62:P63)</f>
        <v>0</v>
      </c>
      <c r="V62" s="145" t="str">
        <f>IF(ISERROR(SUM(T62:T63)/SUM(R62:R63))," ",(SUM(T62:T63)/SUM(R62:R63)))</f>
        <v xml:space="preserve"> </v>
      </c>
      <c r="W62" s="145" t="str">
        <f>IFERROR(U62*V62,"")</f>
        <v/>
      </c>
    </row>
    <row r="63" spans="2:23" ht="18.75" customHeight="1" x14ac:dyDescent="0.2">
      <c r="B63" s="130" t="s">
        <v>272</v>
      </c>
      <c r="C63" s="136" t="s">
        <v>269</v>
      </c>
      <c r="D63" s="131">
        <v>12000</v>
      </c>
      <c r="E63" s="448" t="s">
        <v>274</v>
      </c>
      <c r="F63" s="451"/>
      <c r="G63" s="451"/>
      <c r="H63" s="449"/>
      <c r="I63" s="126"/>
      <c r="J63" s="126"/>
      <c r="K63" s="126"/>
      <c r="L63" s="145"/>
      <c r="M63" s="145">
        <f>D63*L63</f>
        <v>0</v>
      </c>
      <c r="N63" s="145"/>
      <c r="O63" s="145"/>
      <c r="P63" s="145"/>
      <c r="Q63" s="145"/>
      <c r="R63" s="145">
        <f>L63+N63+P63</f>
        <v>0</v>
      </c>
      <c r="S63" s="145" t="str">
        <f>IF(ISERROR(SUM(M63,O63,Q63)/SUM(L63,N63,P63))," ",(SUM(M63,O63,Q63)/SUM(L63,N63,P63)))</f>
        <v xml:space="preserve"> </v>
      </c>
      <c r="T63" s="145" t="str">
        <f>IFERROR(R63*S63,"")</f>
        <v/>
      </c>
      <c r="U63" s="126"/>
      <c r="V63" s="126"/>
      <c r="W63" s="126"/>
    </row>
    <row r="64" spans="2:23" ht="18.75" customHeight="1" x14ac:dyDescent="0.2"/>
    <row r="65" spans="2:23" ht="18.75" customHeight="1" x14ac:dyDescent="0.2">
      <c r="B65" s="133" t="s">
        <v>294</v>
      </c>
      <c r="C65" s="126"/>
      <c r="D65" s="126"/>
      <c r="E65" s="126"/>
      <c r="F65" s="126"/>
      <c r="G65" s="126"/>
      <c r="H65" s="134"/>
      <c r="I65" s="126"/>
      <c r="J65" s="126"/>
      <c r="K65" s="126"/>
      <c r="L65" s="447" t="s">
        <v>266</v>
      </c>
      <c r="M65" s="447"/>
      <c r="N65" s="447"/>
      <c r="O65" s="447"/>
      <c r="P65" s="447"/>
      <c r="Q65" s="447"/>
      <c r="R65" s="447" t="s">
        <v>308</v>
      </c>
      <c r="S65" s="447"/>
      <c r="T65" s="447"/>
      <c r="U65" s="447" t="s">
        <v>309</v>
      </c>
      <c r="V65" s="447"/>
      <c r="W65" s="447"/>
    </row>
    <row r="66" spans="2:23" ht="18.75" customHeight="1" x14ac:dyDescent="0.2">
      <c r="B66" s="445" t="s">
        <v>263</v>
      </c>
      <c r="C66" s="446"/>
      <c r="D66" s="135" t="s">
        <v>266</v>
      </c>
      <c r="E66" s="445" t="s">
        <v>267</v>
      </c>
      <c r="F66" s="450"/>
      <c r="G66" s="450"/>
      <c r="H66" s="446"/>
      <c r="I66" s="126"/>
      <c r="J66" s="126"/>
      <c r="K66" s="126"/>
      <c r="L66" s="140" t="s">
        <v>310</v>
      </c>
      <c r="M66" s="140" t="s">
        <v>311</v>
      </c>
      <c r="N66" s="140" t="s">
        <v>310</v>
      </c>
      <c r="O66" s="140" t="s">
        <v>311</v>
      </c>
      <c r="P66" s="140" t="s">
        <v>310</v>
      </c>
      <c r="Q66" s="140" t="s">
        <v>311</v>
      </c>
      <c r="R66" s="140" t="s">
        <v>310</v>
      </c>
      <c r="S66" s="140" t="s">
        <v>312</v>
      </c>
      <c r="T66" s="140" t="s">
        <v>311</v>
      </c>
      <c r="U66" s="140" t="s">
        <v>310</v>
      </c>
      <c r="V66" s="140" t="s">
        <v>312</v>
      </c>
      <c r="W66" s="140" t="s">
        <v>311</v>
      </c>
    </row>
    <row r="67" spans="2:23" ht="18.75" customHeight="1" x14ac:dyDescent="0.2">
      <c r="B67" s="135" t="s">
        <v>290</v>
      </c>
      <c r="C67" s="136" t="s">
        <v>269</v>
      </c>
      <c r="D67" s="131">
        <v>8500</v>
      </c>
      <c r="E67" s="448" t="s">
        <v>274</v>
      </c>
      <c r="F67" s="451"/>
      <c r="G67" s="451"/>
      <c r="H67" s="449"/>
      <c r="I67" s="126"/>
      <c r="J67" s="126"/>
      <c r="K67" s="126"/>
      <c r="L67" s="145"/>
      <c r="M67" s="145">
        <f>D67*L67</f>
        <v>0</v>
      </c>
      <c r="N67" s="145"/>
      <c r="O67" s="145"/>
      <c r="P67" s="145"/>
      <c r="Q67" s="145"/>
      <c r="R67" s="145">
        <f>L67+N67+P67</f>
        <v>0</v>
      </c>
      <c r="S67" s="145" t="str">
        <f>IF(ISERROR(SUM(M67,O67,Q67)/SUM(L67,N67,P67))," ",(SUM(M67,O67,Q67)/SUM(L67,N67,P67)))</f>
        <v xml:space="preserve"> </v>
      </c>
      <c r="T67" s="145" t="str">
        <f>IFERROR(R67*S67,"")</f>
        <v/>
      </c>
      <c r="U67" s="145">
        <f>SUM(L67:L68,N67:N68,P67:P68)</f>
        <v>0</v>
      </c>
      <c r="V67" s="145" t="str">
        <f>IF(ISERROR(SUM(T67:T68)/SUM(R67:R68))," ",(SUM(T67:T68)/SUM(R67:R68)))</f>
        <v xml:space="preserve"> </v>
      </c>
      <c r="W67" s="145" t="str">
        <f>IFERROR(U67*V67,"")</f>
        <v/>
      </c>
    </row>
    <row r="68" spans="2:23" ht="18.75" customHeight="1" x14ac:dyDescent="0.2">
      <c r="B68" s="130" t="s">
        <v>272</v>
      </c>
      <c r="C68" s="136" t="s">
        <v>269</v>
      </c>
      <c r="D68" s="131">
        <v>9000</v>
      </c>
      <c r="E68" s="448" t="s">
        <v>274</v>
      </c>
      <c r="F68" s="451"/>
      <c r="G68" s="451"/>
      <c r="H68" s="449"/>
      <c r="I68" s="126"/>
      <c r="J68" s="126"/>
      <c r="K68" s="126"/>
      <c r="L68" s="145"/>
      <c r="M68" s="145">
        <f>D68*L68</f>
        <v>0</v>
      </c>
      <c r="N68" s="145"/>
      <c r="O68" s="145"/>
      <c r="P68" s="145"/>
      <c r="Q68" s="145"/>
      <c r="R68" s="145">
        <f>L68+N68+P68</f>
        <v>0</v>
      </c>
      <c r="S68" s="145" t="str">
        <f>IF(ISERROR(SUM(M68,O68,Q68)/SUM(L68,N68,P68))," ",(SUM(M68,O68,Q68)/SUM(L68,N68,P68)))</f>
        <v xml:space="preserve"> </v>
      </c>
      <c r="T68" s="145" t="str">
        <f>IFERROR(R68*S68,"")</f>
        <v/>
      </c>
      <c r="U68" s="126"/>
      <c r="V68" s="126"/>
      <c r="W68" s="126"/>
    </row>
    <row r="69" spans="2:23" ht="18.75" customHeight="1" x14ac:dyDescent="0.2"/>
    <row r="70" spans="2:23" ht="18.75" customHeight="1" x14ac:dyDescent="0.2">
      <c r="B70" s="133" t="s">
        <v>295</v>
      </c>
      <c r="C70" s="126"/>
      <c r="D70" s="126"/>
      <c r="E70" s="126"/>
      <c r="F70" s="126"/>
      <c r="G70" s="126"/>
      <c r="H70" s="134"/>
      <c r="I70" s="126"/>
      <c r="J70" s="126"/>
      <c r="K70" s="126"/>
      <c r="L70" s="447" t="s">
        <v>264</v>
      </c>
      <c r="M70" s="447"/>
      <c r="N70" s="447" t="s">
        <v>262</v>
      </c>
      <c r="O70" s="447"/>
      <c r="P70" s="447" t="s">
        <v>284</v>
      </c>
      <c r="Q70" s="447"/>
      <c r="R70" s="447" t="s">
        <v>308</v>
      </c>
      <c r="S70" s="447"/>
      <c r="T70" s="447"/>
      <c r="U70" s="447" t="s">
        <v>309</v>
      </c>
      <c r="V70" s="447"/>
      <c r="W70" s="447"/>
    </row>
    <row r="71" spans="2:23" ht="18.75" customHeight="1" x14ac:dyDescent="0.2">
      <c r="B71" s="445" t="s">
        <v>263</v>
      </c>
      <c r="C71" s="446"/>
      <c r="D71" s="135" t="s">
        <v>264</v>
      </c>
      <c r="E71" s="135" t="s">
        <v>262</v>
      </c>
      <c r="F71" s="135" t="s">
        <v>284</v>
      </c>
      <c r="G71" s="445" t="s">
        <v>267</v>
      </c>
      <c r="H71" s="446"/>
      <c r="I71" s="126"/>
      <c r="J71" s="126"/>
      <c r="K71" s="126"/>
      <c r="L71" s="140" t="s">
        <v>310</v>
      </c>
      <c r="M71" s="140" t="s">
        <v>311</v>
      </c>
      <c r="N71" s="140" t="s">
        <v>310</v>
      </c>
      <c r="O71" s="140" t="s">
        <v>311</v>
      </c>
      <c r="P71" s="140" t="s">
        <v>310</v>
      </c>
      <c r="Q71" s="140" t="s">
        <v>311</v>
      </c>
      <c r="R71" s="140" t="s">
        <v>310</v>
      </c>
      <c r="S71" s="140" t="s">
        <v>312</v>
      </c>
      <c r="T71" s="140" t="s">
        <v>311</v>
      </c>
      <c r="U71" s="140" t="s">
        <v>310</v>
      </c>
      <c r="V71" s="140" t="s">
        <v>312</v>
      </c>
      <c r="W71" s="140" t="s">
        <v>311</v>
      </c>
    </row>
    <row r="72" spans="2:23" ht="18.75" customHeight="1" x14ac:dyDescent="0.2">
      <c r="B72" s="135" t="s">
        <v>296</v>
      </c>
      <c r="C72" s="136" t="s">
        <v>269</v>
      </c>
      <c r="D72" s="131">
        <v>5000</v>
      </c>
      <c r="E72" s="138"/>
      <c r="F72" s="131">
        <v>4300</v>
      </c>
      <c r="G72" s="448" t="s">
        <v>274</v>
      </c>
      <c r="H72" s="449"/>
      <c r="I72" s="126"/>
      <c r="J72" s="126"/>
      <c r="K72" s="126"/>
      <c r="L72" s="145"/>
      <c r="M72" s="145">
        <f>D72*L72</f>
        <v>0</v>
      </c>
      <c r="N72" s="145"/>
      <c r="O72" s="145">
        <f>E72*N72</f>
        <v>0</v>
      </c>
      <c r="P72" s="145"/>
      <c r="Q72" s="145">
        <f>F72*P72</f>
        <v>0</v>
      </c>
      <c r="R72" s="145">
        <f>L72+N72+P72</f>
        <v>0</v>
      </c>
      <c r="S72" s="145" t="str">
        <f>IF(ISERROR(SUM(M72,O72,Q72)/SUM(L72,N72,P72))," ",(SUM(M72,O72,Q72)/SUM(L72,N72,P72)))</f>
        <v xml:space="preserve"> </v>
      </c>
      <c r="T72" s="145" t="str">
        <f>IFERROR(R72*S72,"")</f>
        <v/>
      </c>
      <c r="U72" s="145">
        <f>SUM(L72:L75,N72:N75,P72:P75)</f>
        <v>0</v>
      </c>
      <c r="V72" s="145" t="str">
        <f>IF(ISERROR(SUM(T72:T75)/SUM(R72:R75)), " ",(SUM(T72:T75)/SUM(R72:R75)))</f>
        <v xml:space="preserve"> </v>
      </c>
      <c r="W72" s="145" t="str">
        <f>IFERROR(U72*V72,"")</f>
        <v/>
      </c>
    </row>
    <row r="73" spans="2:23" ht="18.75" customHeight="1" x14ac:dyDescent="0.2">
      <c r="B73" s="135" t="s">
        <v>297</v>
      </c>
      <c r="C73" s="136" t="s">
        <v>269</v>
      </c>
      <c r="D73" s="131">
        <v>7000</v>
      </c>
      <c r="E73" s="138"/>
      <c r="F73" s="131">
        <v>5800</v>
      </c>
      <c r="G73" s="448" t="s">
        <v>274</v>
      </c>
      <c r="H73" s="449"/>
      <c r="I73" s="126"/>
      <c r="J73" s="126"/>
      <c r="K73" s="126"/>
      <c r="L73" s="145"/>
      <c r="M73" s="145">
        <f>D73*L73</f>
        <v>0</v>
      </c>
      <c r="N73" s="145"/>
      <c r="O73" s="145">
        <f>E73*N73</f>
        <v>0</v>
      </c>
      <c r="P73" s="145"/>
      <c r="Q73" s="145">
        <f>F73*P73</f>
        <v>0</v>
      </c>
      <c r="R73" s="145">
        <f>L73+N73+P73</f>
        <v>0</v>
      </c>
      <c r="S73" s="145" t="str">
        <f>IF(ISERROR(SUM(M73,O73,Q73)/SUM(L73,N73,P73))," ",(SUM(M73,O73,Q73)/SUM(L73,N73,P73)))</f>
        <v xml:space="preserve"> </v>
      </c>
      <c r="T73" s="145" t="str">
        <f>IFERROR(R73*S73,"")</f>
        <v/>
      </c>
      <c r="U73" s="126"/>
      <c r="V73" s="126"/>
      <c r="W73" s="126"/>
    </row>
    <row r="74" spans="2:23" ht="18.75" customHeight="1" x14ac:dyDescent="0.2">
      <c r="B74" s="135" t="s">
        <v>298</v>
      </c>
      <c r="C74" s="136" t="s">
        <v>269</v>
      </c>
      <c r="D74" s="131">
        <v>7000</v>
      </c>
      <c r="E74" s="138"/>
      <c r="F74" s="131">
        <v>5800</v>
      </c>
      <c r="G74" s="448"/>
      <c r="H74" s="449"/>
      <c r="I74" s="126"/>
      <c r="J74" s="126"/>
      <c r="K74" s="126"/>
      <c r="L74" s="145"/>
      <c r="M74" s="145">
        <f>D74*L74</f>
        <v>0</v>
      </c>
      <c r="N74" s="145"/>
      <c r="O74" s="145">
        <f>E74*N74</f>
        <v>0</v>
      </c>
      <c r="P74" s="145"/>
      <c r="Q74" s="145">
        <f>F74*P74</f>
        <v>0</v>
      </c>
      <c r="R74" s="145">
        <f>L74+N74+P74</f>
        <v>0</v>
      </c>
      <c r="S74" s="145" t="str">
        <f>IF(ISERROR(SUM(M74,O74,Q74)/SUM(L74,N74,P74))," ",(SUM(M74,O74,Q74)/SUM(L74,N74,P74)))</f>
        <v xml:space="preserve"> </v>
      </c>
      <c r="T74" s="145" t="str">
        <f>IFERROR(R74*S74,"")</f>
        <v/>
      </c>
      <c r="U74" s="126"/>
      <c r="V74" s="126"/>
      <c r="W74" s="126"/>
    </row>
    <row r="75" spans="2:23" ht="18.75" customHeight="1" x14ac:dyDescent="0.2">
      <c r="B75" s="130" t="s">
        <v>299</v>
      </c>
      <c r="C75" s="136" t="s">
        <v>269</v>
      </c>
      <c r="D75" s="131">
        <v>7000</v>
      </c>
      <c r="E75" s="138"/>
      <c r="F75" s="131">
        <v>5800</v>
      </c>
      <c r="G75" s="448" t="s">
        <v>274</v>
      </c>
      <c r="H75" s="449"/>
      <c r="I75" s="126"/>
      <c r="J75" s="126"/>
      <c r="K75" s="126"/>
      <c r="L75" s="145"/>
      <c r="M75" s="145">
        <f>D75*L75</f>
        <v>0</v>
      </c>
      <c r="N75" s="145"/>
      <c r="O75" s="145">
        <f>E75*N75</f>
        <v>0</v>
      </c>
      <c r="P75" s="145"/>
      <c r="Q75" s="145">
        <f>F75*P75</f>
        <v>0</v>
      </c>
      <c r="R75" s="145">
        <f>L75+N75+P75</f>
        <v>0</v>
      </c>
      <c r="S75" s="145" t="str">
        <f>IF(ISERROR(SUM(M75,O75,Q75)/SUM(L75,N75,P75))," ",(SUM(M75,O75,Q75)/SUM(L75,N75,P75)))</f>
        <v xml:space="preserve"> </v>
      </c>
      <c r="T75" s="145" t="str">
        <f>IFERROR(R75*S75,"")</f>
        <v/>
      </c>
      <c r="U75" s="126"/>
      <c r="V75" s="126"/>
      <c r="W75" s="126"/>
    </row>
    <row r="76" spans="2:23" ht="18.75" customHeight="1" x14ac:dyDescent="0.2"/>
    <row r="77" spans="2:23" ht="18.75" customHeight="1" x14ac:dyDescent="0.2">
      <c r="B77" s="133" t="s">
        <v>300</v>
      </c>
      <c r="C77" s="126"/>
      <c r="D77" s="126"/>
      <c r="E77" s="126"/>
      <c r="F77" s="126"/>
      <c r="G77" s="126"/>
      <c r="H77" s="134"/>
      <c r="I77" s="126"/>
      <c r="J77" s="126"/>
      <c r="K77" s="126"/>
      <c r="L77" s="447" t="s">
        <v>264</v>
      </c>
      <c r="M77" s="447"/>
      <c r="N77" s="447" t="s">
        <v>262</v>
      </c>
      <c r="O77" s="447"/>
      <c r="P77" s="447" t="s">
        <v>284</v>
      </c>
      <c r="Q77" s="447"/>
      <c r="R77" s="447" t="s">
        <v>308</v>
      </c>
      <c r="S77" s="447"/>
      <c r="T77" s="447"/>
      <c r="U77" s="447" t="s">
        <v>309</v>
      </c>
      <c r="V77" s="447"/>
      <c r="W77" s="447"/>
    </row>
    <row r="78" spans="2:23" ht="18.75" customHeight="1" x14ac:dyDescent="0.2">
      <c r="B78" s="445" t="s">
        <v>263</v>
      </c>
      <c r="C78" s="446"/>
      <c r="D78" s="135" t="s">
        <v>264</v>
      </c>
      <c r="E78" s="135" t="s">
        <v>262</v>
      </c>
      <c r="F78" s="135" t="s">
        <v>284</v>
      </c>
      <c r="G78" s="445" t="s">
        <v>267</v>
      </c>
      <c r="H78" s="446"/>
      <c r="I78" s="126"/>
      <c r="J78" s="126"/>
      <c r="K78" s="126"/>
      <c r="L78" s="140" t="s">
        <v>310</v>
      </c>
      <c r="M78" s="140" t="s">
        <v>311</v>
      </c>
      <c r="N78" s="140" t="s">
        <v>310</v>
      </c>
      <c r="O78" s="140" t="s">
        <v>311</v>
      </c>
      <c r="P78" s="140" t="s">
        <v>310</v>
      </c>
      <c r="Q78" s="140" t="s">
        <v>311</v>
      </c>
      <c r="R78" s="140" t="s">
        <v>310</v>
      </c>
      <c r="S78" s="140" t="s">
        <v>312</v>
      </c>
      <c r="T78" s="140" t="s">
        <v>311</v>
      </c>
      <c r="U78" s="140" t="s">
        <v>310</v>
      </c>
      <c r="V78" s="140" t="s">
        <v>312</v>
      </c>
      <c r="W78" s="140" t="s">
        <v>311</v>
      </c>
    </row>
    <row r="79" spans="2:23" ht="18.75" customHeight="1" x14ac:dyDescent="0.2">
      <c r="B79" s="135" t="s">
        <v>296</v>
      </c>
      <c r="C79" s="136" t="s">
        <v>269</v>
      </c>
      <c r="D79" s="131"/>
      <c r="E79" s="138"/>
      <c r="F79" s="131"/>
      <c r="G79" s="448" t="s">
        <v>274</v>
      </c>
      <c r="H79" s="449"/>
      <c r="I79" s="126"/>
      <c r="J79" s="126"/>
      <c r="K79" s="126"/>
      <c r="L79" s="145"/>
      <c r="M79" s="145">
        <f>D79*L79</f>
        <v>0</v>
      </c>
      <c r="N79" s="145"/>
      <c r="O79" s="145">
        <f>E79*N79</f>
        <v>0</v>
      </c>
      <c r="P79" s="145"/>
      <c r="Q79" s="145">
        <f>F79*P79</f>
        <v>0</v>
      </c>
      <c r="R79" s="145">
        <f>L79+N79+P79</f>
        <v>0</v>
      </c>
      <c r="S79" s="145" t="str">
        <f>IF(ISERROR(SUM(M79,O79,Q79)/SUM(L79,N79,P79))," ",(SUM(M79,O79,Q79)/SUM(L79,N79,P79)))</f>
        <v xml:space="preserve"> </v>
      </c>
      <c r="T79" s="145" t="str">
        <f>IFERROR(R79*S79,"")</f>
        <v/>
      </c>
      <c r="U79" s="145">
        <f>SUM(L79:L82,N79:N82,P79:P82)</f>
        <v>0</v>
      </c>
      <c r="V79" s="145" t="str">
        <f>IF(ISERROR(SUM(T79:T82)/SUM(R79:R82)), " ",(SUM(T79:T82)/SUM(R79:R82)))</f>
        <v xml:space="preserve"> </v>
      </c>
      <c r="W79" s="145" t="str">
        <f>IFERROR(U79*V79,"")</f>
        <v/>
      </c>
    </row>
    <row r="80" spans="2:23" ht="18.75" customHeight="1" x14ac:dyDescent="0.2">
      <c r="B80" s="135" t="s">
        <v>297</v>
      </c>
      <c r="C80" s="136" t="s">
        <v>269</v>
      </c>
      <c r="D80" s="131"/>
      <c r="E80" s="138"/>
      <c r="F80" s="131"/>
      <c r="G80" s="448" t="s">
        <v>274</v>
      </c>
      <c r="H80" s="449"/>
      <c r="I80" s="126"/>
      <c r="J80" s="126"/>
      <c r="K80" s="126"/>
      <c r="L80" s="145"/>
      <c r="M80" s="145">
        <f>D80*L80</f>
        <v>0</v>
      </c>
      <c r="N80" s="145"/>
      <c r="O80" s="145">
        <f>E80*N80</f>
        <v>0</v>
      </c>
      <c r="P80" s="145"/>
      <c r="Q80" s="145">
        <f>F80*P80</f>
        <v>0</v>
      </c>
      <c r="R80" s="145">
        <f>L80+N80+P80</f>
        <v>0</v>
      </c>
      <c r="S80" s="145" t="str">
        <f>IF(ISERROR(SUM(M80,O80,Q80)/SUM(L80,N80,P80))," ",(SUM(M80,O80,Q80)/SUM(L80,N80,P80)))</f>
        <v xml:space="preserve"> </v>
      </c>
      <c r="T80" s="145" t="str">
        <f>IFERROR(R80*S80,"")</f>
        <v/>
      </c>
      <c r="U80" s="126"/>
      <c r="V80" s="126"/>
      <c r="W80" s="126"/>
    </row>
    <row r="81" spans="2:23" ht="18.75" customHeight="1" x14ac:dyDescent="0.2">
      <c r="B81" s="135" t="s">
        <v>298</v>
      </c>
      <c r="C81" s="136" t="s">
        <v>269</v>
      </c>
      <c r="D81" s="131"/>
      <c r="E81" s="138"/>
      <c r="F81" s="131"/>
      <c r="G81" s="149"/>
      <c r="H81" s="150"/>
      <c r="I81" s="126"/>
      <c r="J81" s="126"/>
      <c r="K81" s="126"/>
      <c r="L81" s="145"/>
      <c r="M81" s="145">
        <f>D81*L81</f>
        <v>0</v>
      </c>
      <c r="N81" s="145"/>
      <c r="O81" s="145">
        <f>E81*N81</f>
        <v>0</v>
      </c>
      <c r="P81" s="145"/>
      <c r="Q81" s="145">
        <f>F81*P81</f>
        <v>0</v>
      </c>
      <c r="R81" s="145">
        <f>L81+N81+P81</f>
        <v>0</v>
      </c>
      <c r="S81" s="145" t="str">
        <f>IF(ISERROR(SUM(M81,O81,Q81)/SUM(L81,N81,P81))," ",(SUM(M81,O81,Q81)/SUM(L81,N81,P81)))</f>
        <v xml:space="preserve"> </v>
      </c>
      <c r="T81" s="145" t="str">
        <f>IFERROR(R81*S81,"")</f>
        <v/>
      </c>
      <c r="U81" s="126"/>
      <c r="V81" s="126"/>
      <c r="W81" s="126"/>
    </row>
    <row r="82" spans="2:23" ht="18.75" customHeight="1" x14ac:dyDescent="0.2">
      <c r="B82" s="130" t="s">
        <v>299</v>
      </c>
      <c r="C82" s="136" t="s">
        <v>269</v>
      </c>
      <c r="D82" s="131"/>
      <c r="E82" s="138"/>
      <c r="F82" s="131"/>
      <c r="G82" s="448" t="s">
        <v>274</v>
      </c>
      <c r="H82" s="449"/>
      <c r="I82" s="126"/>
      <c r="J82" s="126"/>
      <c r="K82" s="126"/>
      <c r="L82" s="145"/>
      <c r="M82" s="145">
        <f>D82*L82</f>
        <v>0</v>
      </c>
      <c r="N82" s="145"/>
      <c r="O82" s="145">
        <f>E82*N82</f>
        <v>0</v>
      </c>
      <c r="P82" s="145"/>
      <c r="Q82" s="145">
        <f>F82*P82</f>
        <v>0</v>
      </c>
      <c r="R82" s="145">
        <f>L82+N82+P82</f>
        <v>0</v>
      </c>
      <c r="S82" s="145" t="str">
        <f>IF(ISERROR(SUM(M82,O82,Q82)/SUM(L82,N82,P82))," ",(SUM(M82,O82,Q82)/SUM(L82,N82,P82)))</f>
        <v xml:space="preserve"> </v>
      </c>
      <c r="T82" s="145" t="str">
        <f>IFERROR(R82*S82,"")</f>
        <v/>
      </c>
      <c r="U82" s="126"/>
      <c r="V82" s="126"/>
      <c r="W82" s="126"/>
    </row>
    <row r="83" spans="2:23" ht="18.75" customHeight="1" x14ac:dyDescent="0.2"/>
    <row r="84" spans="2:23" ht="18.75" customHeight="1" x14ac:dyDescent="0.2">
      <c r="B84" s="133" t="s">
        <v>301</v>
      </c>
      <c r="C84" s="126"/>
      <c r="D84" s="126"/>
      <c r="E84" s="126"/>
      <c r="F84" s="126"/>
      <c r="G84" s="126"/>
      <c r="H84" s="134"/>
      <c r="I84" s="126"/>
      <c r="J84" s="126"/>
      <c r="K84" s="126"/>
      <c r="L84" s="447" t="s">
        <v>264</v>
      </c>
      <c r="M84" s="447"/>
      <c r="N84" s="447" t="s">
        <v>262</v>
      </c>
      <c r="O84" s="447"/>
      <c r="P84" s="447" t="s">
        <v>284</v>
      </c>
      <c r="Q84" s="447"/>
      <c r="R84" s="447" t="s">
        <v>308</v>
      </c>
      <c r="S84" s="447"/>
      <c r="T84" s="447"/>
      <c r="U84" s="447" t="s">
        <v>309</v>
      </c>
      <c r="V84" s="447"/>
      <c r="W84" s="447"/>
    </row>
    <row r="85" spans="2:23" ht="18.75" customHeight="1" x14ac:dyDescent="0.2">
      <c r="B85" s="445" t="s">
        <v>263</v>
      </c>
      <c r="C85" s="446"/>
      <c r="D85" s="135" t="s">
        <v>264</v>
      </c>
      <c r="E85" s="135" t="s">
        <v>262</v>
      </c>
      <c r="F85" s="135" t="s">
        <v>284</v>
      </c>
      <c r="G85" s="445" t="s">
        <v>267</v>
      </c>
      <c r="H85" s="446"/>
      <c r="I85" s="126"/>
      <c r="J85" s="126"/>
      <c r="K85" s="126"/>
      <c r="L85" s="140" t="s">
        <v>310</v>
      </c>
      <c r="M85" s="140" t="s">
        <v>311</v>
      </c>
      <c r="N85" s="140" t="s">
        <v>310</v>
      </c>
      <c r="O85" s="140" t="s">
        <v>311</v>
      </c>
      <c r="P85" s="140" t="s">
        <v>310</v>
      </c>
      <c r="Q85" s="140" t="s">
        <v>311</v>
      </c>
      <c r="R85" s="140" t="s">
        <v>310</v>
      </c>
      <c r="S85" s="140" t="s">
        <v>312</v>
      </c>
      <c r="T85" s="140" t="s">
        <v>311</v>
      </c>
      <c r="U85" s="140" t="s">
        <v>310</v>
      </c>
      <c r="V85" s="140" t="s">
        <v>312</v>
      </c>
      <c r="W85" s="140" t="s">
        <v>311</v>
      </c>
    </row>
    <row r="86" spans="2:23" ht="18.75" customHeight="1" x14ac:dyDescent="0.2">
      <c r="B86" s="135" t="s">
        <v>296</v>
      </c>
      <c r="C86" s="136" t="s">
        <v>269</v>
      </c>
      <c r="D86" s="131"/>
      <c r="E86" s="138"/>
      <c r="F86" s="131">
        <v>1</v>
      </c>
      <c r="G86" s="448" t="s">
        <v>274</v>
      </c>
      <c r="H86" s="449"/>
      <c r="I86" s="126"/>
      <c r="J86" s="126"/>
      <c r="K86" s="126"/>
      <c r="L86" s="145"/>
      <c r="M86" s="145">
        <f>D86*L86</f>
        <v>0</v>
      </c>
      <c r="N86" s="145"/>
      <c r="O86" s="145">
        <f>E86*N86</f>
        <v>0</v>
      </c>
      <c r="P86" s="145">
        <v>100</v>
      </c>
      <c r="Q86" s="145">
        <f>F86*P86</f>
        <v>100</v>
      </c>
      <c r="R86" s="145">
        <f>L86+N86+P86</f>
        <v>100</v>
      </c>
      <c r="S86" s="145">
        <f>IF(ISERROR(SUM(M86,O86,Q86)/SUM(L86,N86,P86))," ",(SUM(M86,O86,Q86)/SUM(L86,N86,P86)))</f>
        <v>1</v>
      </c>
      <c r="T86" s="145">
        <f>IFERROR(R86*S86,"")</f>
        <v>100</v>
      </c>
      <c r="U86" s="145">
        <f>SUM(L86:L89,N86:N89,P86:P89)</f>
        <v>100</v>
      </c>
      <c r="V86" s="145">
        <f>IF(ISERROR(SUM(T86:T89)/SUM(R86:R89)), " ",(SUM(T86:T89)/SUM(R86:R89)))</f>
        <v>1</v>
      </c>
      <c r="W86" s="145">
        <f>IFERROR(U86*V86,"")</f>
        <v>100</v>
      </c>
    </row>
    <row r="87" spans="2:23" ht="18.75" customHeight="1" x14ac:dyDescent="0.2">
      <c r="B87" s="135" t="s">
        <v>297</v>
      </c>
      <c r="C87" s="136" t="s">
        <v>269</v>
      </c>
      <c r="D87" s="131"/>
      <c r="E87" s="138"/>
      <c r="F87" s="131"/>
      <c r="G87" s="448" t="s">
        <v>274</v>
      </c>
      <c r="H87" s="449"/>
      <c r="I87" s="126"/>
      <c r="J87" s="126"/>
      <c r="K87" s="126"/>
      <c r="L87" s="145"/>
      <c r="M87" s="145">
        <f>D87*L87</f>
        <v>0</v>
      </c>
      <c r="N87" s="145"/>
      <c r="O87" s="145">
        <f>E87*N87</f>
        <v>0</v>
      </c>
      <c r="P87" s="145"/>
      <c r="Q87" s="145">
        <f>F87*P87</f>
        <v>0</v>
      </c>
      <c r="R87" s="145">
        <f>L87+N87+P87</f>
        <v>0</v>
      </c>
      <c r="S87" s="145" t="str">
        <f>IF(ISERROR(SUM(M87,O87,Q87)/SUM(L87,N87,P87))," ",(SUM(M87,O87,Q87)/SUM(L87,N87,P87)))</f>
        <v xml:space="preserve"> </v>
      </c>
      <c r="T87" s="145" t="str">
        <f>IFERROR(R87*S87,"")</f>
        <v/>
      </c>
      <c r="U87" s="126"/>
      <c r="V87" s="126"/>
      <c r="W87" s="126"/>
    </row>
    <row r="88" spans="2:23" ht="18.75" customHeight="1" x14ac:dyDescent="0.2">
      <c r="B88" s="135" t="s">
        <v>298</v>
      </c>
      <c r="C88" s="136" t="s">
        <v>269</v>
      </c>
      <c r="D88" s="131"/>
      <c r="E88" s="138"/>
      <c r="F88" s="131"/>
      <c r="G88" s="149"/>
      <c r="H88" s="150"/>
      <c r="I88" s="126"/>
      <c r="J88" s="126"/>
      <c r="K88" s="126"/>
      <c r="L88" s="145"/>
      <c r="M88" s="145">
        <f>D88*L88</f>
        <v>0</v>
      </c>
      <c r="N88" s="145"/>
      <c r="O88" s="145">
        <f>E88*N88</f>
        <v>0</v>
      </c>
      <c r="P88" s="145"/>
      <c r="Q88" s="145">
        <f>F88*P88</f>
        <v>0</v>
      </c>
      <c r="R88" s="145">
        <f>L88+N88+P88</f>
        <v>0</v>
      </c>
      <c r="S88" s="145" t="str">
        <f>IF(ISERROR(SUM(M88,O88,Q88)/SUM(L88,N88,P88))," ",(SUM(M88,O88,Q88)/SUM(L88,N88,P88)))</f>
        <v xml:space="preserve"> </v>
      </c>
      <c r="T88" s="145" t="str">
        <f>IFERROR(R88*S88,"")</f>
        <v/>
      </c>
      <c r="U88" s="126"/>
      <c r="V88" s="126"/>
      <c r="W88" s="126"/>
    </row>
    <row r="89" spans="2:23" ht="18.75" customHeight="1" x14ac:dyDescent="0.2">
      <c r="B89" s="130" t="s">
        <v>299</v>
      </c>
      <c r="C89" s="136" t="s">
        <v>269</v>
      </c>
      <c r="D89" s="131"/>
      <c r="E89" s="138"/>
      <c r="F89" s="131"/>
      <c r="G89" s="448" t="s">
        <v>274</v>
      </c>
      <c r="H89" s="449"/>
      <c r="I89" s="126"/>
      <c r="J89" s="126"/>
      <c r="K89" s="126"/>
      <c r="L89" s="145"/>
      <c r="M89" s="145">
        <f>D89*L89</f>
        <v>0</v>
      </c>
      <c r="N89" s="145"/>
      <c r="O89" s="145">
        <f>E89*N89</f>
        <v>0</v>
      </c>
      <c r="P89" s="145"/>
      <c r="Q89" s="145">
        <f>F89*P89</f>
        <v>0</v>
      </c>
      <c r="R89" s="145">
        <f>L89+N89+P89</f>
        <v>0</v>
      </c>
      <c r="S89" s="145" t="str">
        <f>IF(ISERROR(SUM(M89,O89,Q89)/SUM(L89,N89,P89))," ",(SUM(M89,O89,Q89)/SUM(L89,N89,P89)))</f>
        <v xml:space="preserve"> </v>
      </c>
      <c r="T89" s="145" t="str">
        <f>IFERROR(R89*S89,"")</f>
        <v/>
      </c>
      <c r="U89" s="126"/>
      <c r="V89" s="126"/>
      <c r="W89" s="126"/>
    </row>
    <row r="90" spans="2:23" ht="18.75" customHeight="1" x14ac:dyDescent="0.2"/>
    <row r="91" spans="2:23" ht="18.75" customHeight="1" x14ac:dyDescent="0.2">
      <c r="B91" s="133" t="s">
        <v>302</v>
      </c>
      <c r="C91" s="126"/>
      <c r="D91" s="126"/>
      <c r="E91" s="126"/>
      <c r="F91" s="126"/>
      <c r="G91" s="126"/>
      <c r="H91" s="134"/>
      <c r="I91" s="126"/>
      <c r="J91" s="126"/>
      <c r="K91" s="126"/>
      <c r="L91" s="447" t="s">
        <v>264</v>
      </c>
      <c r="M91" s="447"/>
      <c r="N91" s="447" t="s">
        <v>262</v>
      </c>
      <c r="O91" s="447"/>
      <c r="P91" s="447" t="s">
        <v>284</v>
      </c>
      <c r="Q91" s="447"/>
      <c r="R91" s="447" t="s">
        <v>308</v>
      </c>
      <c r="S91" s="447"/>
      <c r="T91" s="447"/>
      <c r="U91" s="447" t="s">
        <v>309</v>
      </c>
      <c r="V91" s="447"/>
      <c r="W91" s="447"/>
    </row>
    <row r="92" spans="2:23" ht="18.75" customHeight="1" x14ac:dyDescent="0.2">
      <c r="B92" s="445" t="s">
        <v>263</v>
      </c>
      <c r="C92" s="446"/>
      <c r="D92" s="135" t="s">
        <v>264</v>
      </c>
      <c r="E92" s="135" t="s">
        <v>262</v>
      </c>
      <c r="F92" s="135" t="s">
        <v>284</v>
      </c>
      <c r="G92" s="445" t="s">
        <v>267</v>
      </c>
      <c r="H92" s="446"/>
      <c r="I92" s="126"/>
      <c r="J92" s="126"/>
      <c r="K92" s="126"/>
      <c r="L92" s="140" t="s">
        <v>310</v>
      </c>
      <c r="M92" s="140" t="s">
        <v>311</v>
      </c>
      <c r="N92" s="140" t="s">
        <v>310</v>
      </c>
      <c r="O92" s="140" t="s">
        <v>311</v>
      </c>
      <c r="P92" s="140" t="s">
        <v>310</v>
      </c>
      <c r="Q92" s="140" t="s">
        <v>311</v>
      </c>
      <c r="R92" s="140" t="s">
        <v>310</v>
      </c>
      <c r="S92" s="140" t="s">
        <v>312</v>
      </c>
      <c r="T92" s="140" t="s">
        <v>311</v>
      </c>
      <c r="U92" s="140" t="s">
        <v>310</v>
      </c>
      <c r="V92" s="140" t="s">
        <v>312</v>
      </c>
      <c r="W92" s="140" t="s">
        <v>311</v>
      </c>
    </row>
    <row r="93" spans="2:23" ht="18.75" customHeight="1" x14ac:dyDescent="0.2">
      <c r="B93" s="130" t="s">
        <v>303</v>
      </c>
      <c r="C93" s="136" t="s">
        <v>269</v>
      </c>
      <c r="D93" s="138"/>
      <c r="E93" s="138"/>
      <c r="F93" s="131">
        <v>2000</v>
      </c>
      <c r="G93" s="448" t="s">
        <v>274</v>
      </c>
      <c r="H93" s="449"/>
      <c r="I93" s="126"/>
      <c r="J93" s="126"/>
      <c r="K93" s="126"/>
      <c r="L93" s="145"/>
      <c r="M93" s="145">
        <f>D93*L93</f>
        <v>0</v>
      </c>
      <c r="N93" s="145"/>
      <c r="O93" s="145">
        <f>E93*N93</f>
        <v>0</v>
      </c>
      <c r="P93" s="145">
        <v>100</v>
      </c>
      <c r="Q93" s="145">
        <f>F93*P93</f>
        <v>200000</v>
      </c>
      <c r="R93" s="145">
        <f>L93+N93+P93</f>
        <v>100</v>
      </c>
      <c r="S93" s="145">
        <f>IF(ISERROR(SUM(M93,O93,Q93)/SUM(L93,N93,P93))," ",(SUM(M93,O93,Q93)/SUM(L93,N93,P93)))</f>
        <v>2000</v>
      </c>
      <c r="T93" s="145">
        <f>IFERROR(R93*S93,"")</f>
        <v>200000</v>
      </c>
      <c r="U93" s="145">
        <f>SUM(L93,N93,P93)</f>
        <v>100</v>
      </c>
      <c r="V93" s="145">
        <f>IF(ISERROR(SUM(M93,O93,Q93)/SUM(L93,N93,P93))," ",(SUM(M93,O93,Q93)/SUM(L93,N93,P93)))</f>
        <v>2000</v>
      </c>
      <c r="W93" s="145">
        <f>IFERROR(U93*V93,"")</f>
        <v>200000</v>
      </c>
    </row>
    <row r="94" spans="2:23" ht="18.75" customHeight="1" x14ac:dyDescent="0.2"/>
    <row r="95" spans="2:23" ht="18.75" customHeight="1" x14ac:dyDescent="0.2">
      <c r="B95" s="133" t="s">
        <v>304</v>
      </c>
      <c r="C95" s="126"/>
      <c r="D95" s="126"/>
      <c r="E95" s="126"/>
      <c r="F95" s="126"/>
      <c r="G95" s="126"/>
      <c r="H95" s="134"/>
      <c r="I95" s="126"/>
      <c r="J95" s="126"/>
      <c r="K95" s="126"/>
      <c r="L95" s="447" t="s">
        <v>264</v>
      </c>
      <c r="M95" s="447"/>
      <c r="N95" s="447" t="s">
        <v>262</v>
      </c>
      <c r="O95" s="447"/>
      <c r="P95" s="447" t="s">
        <v>284</v>
      </c>
      <c r="Q95" s="447"/>
      <c r="R95" s="447" t="s">
        <v>308</v>
      </c>
      <c r="S95" s="447"/>
      <c r="T95" s="447"/>
      <c r="U95" s="447" t="s">
        <v>309</v>
      </c>
      <c r="V95" s="447"/>
      <c r="W95" s="447"/>
    </row>
    <row r="96" spans="2:23" ht="18.75" customHeight="1" x14ac:dyDescent="0.2">
      <c r="B96" s="445" t="s">
        <v>263</v>
      </c>
      <c r="C96" s="446"/>
      <c r="D96" s="135" t="s">
        <v>264</v>
      </c>
      <c r="E96" s="135" t="s">
        <v>262</v>
      </c>
      <c r="F96" s="135" t="s">
        <v>284</v>
      </c>
      <c r="G96" s="445" t="s">
        <v>267</v>
      </c>
      <c r="H96" s="446"/>
      <c r="I96" s="126"/>
      <c r="J96" s="126"/>
      <c r="K96" s="126"/>
      <c r="L96" s="140" t="s">
        <v>310</v>
      </c>
      <c r="M96" s="140" t="s">
        <v>311</v>
      </c>
      <c r="N96" s="140" t="s">
        <v>310</v>
      </c>
      <c r="O96" s="140" t="s">
        <v>311</v>
      </c>
      <c r="P96" s="140" t="s">
        <v>310</v>
      </c>
      <c r="Q96" s="140" t="s">
        <v>311</v>
      </c>
      <c r="R96" s="140" t="s">
        <v>310</v>
      </c>
      <c r="S96" s="140" t="s">
        <v>312</v>
      </c>
      <c r="T96" s="140" t="s">
        <v>311</v>
      </c>
      <c r="U96" s="140" t="s">
        <v>310</v>
      </c>
      <c r="V96" s="140" t="s">
        <v>312</v>
      </c>
      <c r="W96" s="140" t="s">
        <v>311</v>
      </c>
    </row>
    <row r="97" spans="2:23" ht="18.75" customHeight="1" x14ac:dyDescent="0.2">
      <c r="B97" s="130" t="s">
        <v>303</v>
      </c>
      <c r="C97" s="136" t="s">
        <v>269</v>
      </c>
      <c r="D97" s="138"/>
      <c r="E97" s="138"/>
      <c r="F97" s="131"/>
      <c r="G97" s="448" t="s">
        <v>274</v>
      </c>
      <c r="H97" s="449"/>
      <c r="I97" s="126"/>
      <c r="J97" s="126"/>
      <c r="K97" s="126"/>
      <c r="L97" s="145"/>
      <c r="M97" s="145">
        <f>D97*L97</f>
        <v>0</v>
      </c>
      <c r="N97" s="145"/>
      <c r="O97" s="145">
        <f>E97*N97</f>
        <v>0</v>
      </c>
      <c r="P97" s="145"/>
      <c r="Q97" s="145">
        <f>F97*P97</f>
        <v>0</v>
      </c>
      <c r="R97" s="145">
        <f>L97+N97+P97</f>
        <v>0</v>
      </c>
      <c r="S97" s="145" t="str">
        <f>IF(ISERROR(SUM(M97,O97,Q97)/SUM(L97,N97,P97))," ",(SUM(M97,O97,Q97)/SUM(L97,N97,P97)))</f>
        <v xml:space="preserve"> </v>
      </c>
      <c r="T97" s="145" t="str">
        <f>IFERROR(R97*S97,"")</f>
        <v/>
      </c>
      <c r="U97" s="145">
        <f>SUM(L97,N97,P97)</f>
        <v>0</v>
      </c>
      <c r="V97" s="145" t="str">
        <f>IF(ISERROR(SUM(M97,O97,Q97)/SUM(L97,N97,P97))," ",(SUM(M97,O97,Q97)/SUM(L97,N97,P97)))</f>
        <v xml:space="preserve"> </v>
      </c>
      <c r="W97" s="145" t="str">
        <f>IFERROR(U97*V97,"")</f>
        <v/>
      </c>
    </row>
    <row r="98" spans="2:23" ht="18.75" customHeight="1" x14ac:dyDescent="0.2"/>
    <row r="99" spans="2:23" ht="18.75" customHeight="1" x14ac:dyDescent="0.2">
      <c r="B99" s="133" t="s">
        <v>305</v>
      </c>
      <c r="C99" s="126"/>
      <c r="D99" s="126"/>
      <c r="E99" s="126"/>
      <c r="F99" s="126"/>
      <c r="G99" s="126"/>
      <c r="H99" s="134"/>
      <c r="I99" s="126"/>
      <c r="J99" s="126"/>
      <c r="K99" s="126"/>
      <c r="L99" s="447" t="s">
        <v>264</v>
      </c>
      <c r="M99" s="447"/>
      <c r="N99" s="447" t="s">
        <v>262</v>
      </c>
      <c r="O99" s="447"/>
      <c r="P99" s="447" t="s">
        <v>284</v>
      </c>
      <c r="Q99" s="447"/>
      <c r="R99" s="447" t="s">
        <v>308</v>
      </c>
      <c r="S99" s="447"/>
      <c r="T99" s="447"/>
      <c r="U99" s="447" t="s">
        <v>309</v>
      </c>
      <c r="V99" s="447"/>
      <c r="W99" s="447"/>
    </row>
    <row r="100" spans="2:23" ht="18.75" customHeight="1" x14ac:dyDescent="0.2">
      <c r="B100" s="445" t="s">
        <v>263</v>
      </c>
      <c r="C100" s="446"/>
      <c r="D100" s="135" t="s">
        <v>264</v>
      </c>
      <c r="E100" s="135" t="s">
        <v>262</v>
      </c>
      <c r="F100" s="135" t="s">
        <v>284</v>
      </c>
      <c r="G100" s="445" t="s">
        <v>267</v>
      </c>
      <c r="H100" s="446"/>
      <c r="I100" s="126"/>
      <c r="J100" s="126"/>
      <c r="K100" s="126"/>
      <c r="L100" s="140" t="s">
        <v>310</v>
      </c>
      <c r="M100" s="140" t="s">
        <v>311</v>
      </c>
      <c r="N100" s="140" t="s">
        <v>310</v>
      </c>
      <c r="O100" s="140" t="s">
        <v>311</v>
      </c>
      <c r="P100" s="140" t="s">
        <v>310</v>
      </c>
      <c r="Q100" s="140" t="s">
        <v>311</v>
      </c>
      <c r="R100" s="140" t="s">
        <v>310</v>
      </c>
      <c r="S100" s="140" t="s">
        <v>312</v>
      </c>
      <c r="T100" s="140" t="s">
        <v>311</v>
      </c>
      <c r="U100" s="140" t="s">
        <v>310</v>
      </c>
      <c r="V100" s="140" t="s">
        <v>312</v>
      </c>
      <c r="W100" s="140" t="s">
        <v>311</v>
      </c>
    </row>
    <row r="101" spans="2:23" ht="18.75" customHeight="1" x14ac:dyDescent="0.2">
      <c r="B101" s="130" t="s">
        <v>303</v>
      </c>
      <c r="C101" s="136" t="s">
        <v>269</v>
      </c>
      <c r="D101" s="138"/>
      <c r="E101" s="138"/>
      <c r="F101" s="131"/>
      <c r="G101" s="448" t="s">
        <v>274</v>
      </c>
      <c r="H101" s="449"/>
      <c r="I101" s="126"/>
      <c r="J101" s="126"/>
      <c r="K101" s="126"/>
      <c r="L101" s="145"/>
      <c r="M101" s="145">
        <f>D101*L101</f>
        <v>0</v>
      </c>
      <c r="N101" s="145"/>
      <c r="O101" s="145">
        <f>E101*N101</f>
        <v>0</v>
      </c>
      <c r="P101" s="145"/>
      <c r="Q101" s="145">
        <f>F101*P101</f>
        <v>0</v>
      </c>
      <c r="R101" s="145">
        <f>L101+N101+P101</f>
        <v>0</v>
      </c>
      <c r="S101" s="145" t="str">
        <f>IF(ISERROR(SUM(M101,O101,Q101)/SUM(L101,N101,P101))," ",(SUM(M101,O101,Q101)/SUM(L101,N101,P101)))</f>
        <v xml:space="preserve"> </v>
      </c>
      <c r="T101" s="145" t="str">
        <f>IFERROR(R101*S101,"")</f>
        <v/>
      </c>
      <c r="U101" s="145">
        <f>SUM(L101,N101,P101)</f>
        <v>0</v>
      </c>
      <c r="V101" s="145" t="str">
        <f>IF(ISERROR(SUM(M101,O101,Q101)/SUM(L101,N101,P101))," ",(SUM(M101,O101,Q101)/SUM(L101,N101,P101)))</f>
        <v xml:space="preserve"> </v>
      </c>
      <c r="W101" s="145" t="str">
        <f>IFERROR(U101*V101,"")</f>
        <v/>
      </c>
    </row>
    <row r="102" spans="2:23" ht="18.75" customHeight="1" x14ac:dyDescent="0.2"/>
    <row r="103" spans="2:23" ht="18.75" customHeight="1" x14ac:dyDescent="0.2">
      <c r="B103" s="133" t="s">
        <v>306</v>
      </c>
      <c r="C103" s="126"/>
      <c r="D103" s="126"/>
      <c r="E103" s="126"/>
      <c r="F103" s="126"/>
      <c r="G103" s="126"/>
      <c r="H103" s="134"/>
      <c r="I103" s="126"/>
      <c r="J103" s="126"/>
      <c r="K103" s="126"/>
      <c r="L103" s="447" t="s">
        <v>264</v>
      </c>
      <c r="M103" s="447"/>
      <c r="N103" s="447" t="s">
        <v>262</v>
      </c>
      <c r="O103" s="447"/>
      <c r="P103" s="447" t="s">
        <v>284</v>
      </c>
      <c r="Q103" s="447"/>
      <c r="R103" s="447" t="s">
        <v>308</v>
      </c>
      <c r="S103" s="447"/>
      <c r="T103" s="447"/>
      <c r="U103" s="447" t="s">
        <v>309</v>
      </c>
      <c r="V103" s="447"/>
      <c r="W103" s="447"/>
    </row>
    <row r="104" spans="2:23" ht="18.75" customHeight="1" x14ac:dyDescent="0.2">
      <c r="B104" s="445" t="s">
        <v>263</v>
      </c>
      <c r="C104" s="446"/>
      <c r="D104" s="135" t="s">
        <v>264</v>
      </c>
      <c r="E104" s="135" t="s">
        <v>262</v>
      </c>
      <c r="F104" s="135" t="s">
        <v>284</v>
      </c>
      <c r="G104" s="445" t="s">
        <v>267</v>
      </c>
      <c r="H104" s="446"/>
      <c r="I104" s="126"/>
      <c r="J104" s="126"/>
      <c r="K104" s="126"/>
      <c r="L104" s="140" t="s">
        <v>310</v>
      </c>
      <c r="M104" s="140" t="s">
        <v>311</v>
      </c>
      <c r="N104" s="140" t="s">
        <v>310</v>
      </c>
      <c r="O104" s="140" t="s">
        <v>311</v>
      </c>
      <c r="P104" s="140" t="s">
        <v>310</v>
      </c>
      <c r="Q104" s="140" t="s">
        <v>311</v>
      </c>
      <c r="R104" s="140" t="s">
        <v>310</v>
      </c>
      <c r="S104" s="140" t="s">
        <v>312</v>
      </c>
      <c r="T104" s="140" t="s">
        <v>311</v>
      </c>
      <c r="U104" s="140" t="s">
        <v>310</v>
      </c>
      <c r="V104" s="140" t="s">
        <v>312</v>
      </c>
      <c r="W104" s="140" t="s">
        <v>311</v>
      </c>
    </row>
    <row r="105" spans="2:23" ht="18.75" customHeight="1" x14ac:dyDescent="0.2">
      <c r="B105" s="130" t="s">
        <v>303</v>
      </c>
      <c r="C105" s="136" t="s">
        <v>269</v>
      </c>
      <c r="D105" s="138"/>
      <c r="E105" s="138"/>
      <c r="F105" s="131"/>
      <c r="G105" s="448"/>
      <c r="H105" s="449"/>
      <c r="I105" s="126"/>
      <c r="J105" s="126"/>
      <c r="K105" s="126"/>
      <c r="L105" s="145"/>
      <c r="M105" s="145">
        <f>D105*L105</f>
        <v>0</v>
      </c>
      <c r="N105" s="145"/>
      <c r="O105" s="145">
        <f>E105*N105</f>
        <v>0</v>
      </c>
      <c r="P105" s="145"/>
      <c r="Q105" s="145">
        <f>F105*P105</f>
        <v>0</v>
      </c>
      <c r="R105" s="145">
        <f>L105+N105+P105</f>
        <v>0</v>
      </c>
      <c r="S105" s="145" t="str">
        <f>IF(ISERROR(SUM(M105,O105,Q105)/SUM(L105,N105,P105))," ",(SUM(M105,O105,Q105)/SUM(L105,N105,P105)))</f>
        <v xml:space="preserve"> </v>
      </c>
      <c r="T105" s="145" t="str">
        <f>IFERROR(R105*S105,"")</f>
        <v/>
      </c>
      <c r="U105" s="145">
        <f>SUM(L105,N105,P105)</f>
        <v>0</v>
      </c>
      <c r="V105" s="145" t="str">
        <f>IF(ISERROR(SUM(M105,O105,Q105)/SUM(L105,N105,P105))," ",(SUM(M105,O105,Q105)/SUM(L105,N105,P105)))</f>
        <v xml:space="preserve"> </v>
      </c>
      <c r="W105" s="145" t="str">
        <f>IFERROR(U105*V105,"")</f>
        <v/>
      </c>
    </row>
    <row r="106" spans="2:23" ht="18.75" customHeight="1" x14ac:dyDescent="0.2">
      <c r="K106">
        <v>2000</v>
      </c>
    </row>
    <row r="107" spans="2:23" ht="18.75" customHeight="1" x14ac:dyDescent="0.2">
      <c r="B107" s="133" t="s">
        <v>307</v>
      </c>
      <c r="C107" s="126"/>
      <c r="D107" s="126"/>
      <c r="E107" s="126"/>
      <c r="F107" s="126"/>
      <c r="G107" s="126"/>
      <c r="H107" s="134"/>
      <c r="I107" s="126"/>
      <c r="J107" s="126"/>
      <c r="K107" s="126" t="s">
        <v>313</v>
      </c>
      <c r="L107" s="447" t="s">
        <v>264</v>
      </c>
      <c r="M107" s="447"/>
      <c r="N107" s="447" t="s">
        <v>262</v>
      </c>
      <c r="O107" s="447"/>
      <c r="P107" s="447" t="s">
        <v>284</v>
      </c>
      <c r="Q107" s="447"/>
      <c r="R107" s="447" t="s">
        <v>308</v>
      </c>
      <c r="S107" s="447"/>
      <c r="T107" s="447"/>
      <c r="U107" s="447" t="s">
        <v>309</v>
      </c>
      <c r="V107" s="447"/>
      <c r="W107" s="447"/>
    </row>
    <row r="108" spans="2:23" ht="18.75" customHeight="1" x14ac:dyDescent="0.2">
      <c r="B108" s="445" t="s">
        <v>263</v>
      </c>
      <c r="C108" s="446"/>
      <c r="D108" s="135" t="s">
        <v>264</v>
      </c>
      <c r="E108" s="135" t="s">
        <v>262</v>
      </c>
      <c r="F108" s="135" t="s">
        <v>284</v>
      </c>
      <c r="G108" s="445" t="s">
        <v>267</v>
      </c>
      <c r="H108" s="446"/>
      <c r="I108" s="126"/>
      <c r="J108" s="126"/>
      <c r="K108" s="126">
        <f>R10+R11+R12+R13+R14+R15+R16+R17+R18+R19+R20+R21+R22+R26+R27+R28+R32+R33+R34+R35+R36+R40+R41+R42+R43+R47+R48+R52+R53+R57+R58+R62+R63+R67+R68+R72+R73+R74+R75+R79+R80+R81+R82+R86+R87+R88+R89+R93+R97+R101+R105+R109</f>
        <v>250</v>
      </c>
      <c r="L108" s="140" t="s">
        <v>310</v>
      </c>
      <c r="M108" s="140" t="s">
        <v>311</v>
      </c>
      <c r="N108" s="140" t="s">
        <v>310</v>
      </c>
      <c r="O108" s="140" t="s">
        <v>311</v>
      </c>
      <c r="P108" s="140" t="s">
        <v>310</v>
      </c>
      <c r="Q108" s="140" t="s">
        <v>311</v>
      </c>
      <c r="R108" s="140" t="s">
        <v>310</v>
      </c>
      <c r="S108" s="140" t="s">
        <v>312</v>
      </c>
      <c r="T108" s="140" t="s">
        <v>311</v>
      </c>
      <c r="U108" s="140" t="s">
        <v>310</v>
      </c>
      <c r="V108" s="140" t="s">
        <v>312</v>
      </c>
      <c r="W108" s="140" t="s">
        <v>311</v>
      </c>
    </row>
    <row r="109" spans="2:23" ht="18.75" customHeight="1" x14ac:dyDescent="0.2">
      <c r="B109" s="130" t="s">
        <v>303</v>
      </c>
      <c r="C109" s="136" t="s">
        <v>269</v>
      </c>
      <c r="D109" s="138"/>
      <c r="E109" s="138"/>
      <c r="F109" s="131"/>
      <c r="G109" s="448"/>
      <c r="H109" s="449"/>
      <c r="I109" s="126"/>
      <c r="J109" s="126"/>
      <c r="K109" s="126"/>
      <c r="L109" s="145"/>
      <c r="M109" s="145">
        <f>D109*L109</f>
        <v>0</v>
      </c>
      <c r="N109" s="145"/>
      <c r="O109" s="145">
        <f>E109*N109</f>
        <v>0</v>
      </c>
      <c r="P109" s="145"/>
      <c r="Q109" s="145">
        <f>F109*P109</f>
        <v>0</v>
      </c>
      <c r="R109" s="145">
        <f>L109+N109+P109</f>
        <v>0</v>
      </c>
      <c r="S109" s="145" t="str">
        <f>IF(ISERROR(SUM(M109,O109,Q109)/SUM(L109,N109,P109))," ",(SUM(M109,O109,Q109)/SUM(L109,N109,P109)))</f>
        <v xml:space="preserve"> </v>
      </c>
      <c r="T109" s="145" t="str">
        <f>IFERROR(R109*S109,"")</f>
        <v/>
      </c>
      <c r="U109" s="145">
        <f>SUM(L109,N109,P109)</f>
        <v>0</v>
      </c>
      <c r="V109" s="145" t="str">
        <f>IF(ISERROR(SUM(M109,O109,Q109)/SUM(L109,N109,P109))," ",(SUM(M109,O109,Q109)/SUM(L109,N109,P109)))</f>
        <v xml:space="preserve"> </v>
      </c>
      <c r="W109" s="145" t="str">
        <f>IFERROR(U109*V109,"")</f>
        <v/>
      </c>
    </row>
    <row r="110" spans="2:23" ht="25.2" customHeight="1" x14ac:dyDescent="0.2"/>
  </sheetData>
  <mergeCells count="156">
    <mergeCell ref="B46:C46"/>
    <mergeCell ref="B51:C51"/>
    <mergeCell ref="J8:K8"/>
    <mergeCell ref="L30:M30"/>
    <mergeCell ref="U55:W55"/>
    <mergeCell ref="U60:W60"/>
    <mergeCell ref="P45:Q45"/>
    <mergeCell ref="R45:T45"/>
    <mergeCell ref="L50:M50"/>
    <mergeCell ref="N50:O50"/>
    <mergeCell ref="P50:Q50"/>
    <mergeCell ref="R50:T50"/>
    <mergeCell ref="E46:H46"/>
    <mergeCell ref="E52:H52"/>
    <mergeCell ref="E53:H53"/>
    <mergeCell ref="E57:H57"/>
    <mergeCell ref="E47:H47"/>
    <mergeCell ref="E48:H48"/>
    <mergeCell ref="E51:H51"/>
    <mergeCell ref="U30:W30"/>
    <mergeCell ref="U38:W38"/>
    <mergeCell ref="B31:C31"/>
    <mergeCell ref="E56:H56"/>
    <mergeCell ref="E58:H58"/>
    <mergeCell ref="B78:C78"/>
    <mergeCell ref="L95:M95"/>
    <mergeCell ref="N95:O95"/>
    <mergeCell ref="P95:Q95"/>
    <mergeCell ref="R95:T95"/>
    <mergeCell ref="G80:H80"/>
    <mergeCell ref="G87:H87"/>
    <mergeCell ref="G89:H89"/>
    <mergeCell ref="G93:H93"/>
    <mergeCell ref="G92:H92"/>
    <mergeCell ref="B85:C85"/>
    <mergeCell ref="N84:O84"/>
    <mergeCell ref="P84:Q84"/>
    <mergeCell ref="R84:T84"/>
    <mergeCell ref="L91:M91"/>
    <mergeCell ref="N91:O91"/>
    <mergeCell ref="P91:Q91"/>
    <mergeCell ref="R91:T91"/>
    <mergeCell ref="G85:H85"/>
    <mergeCell ref="G86:H86"/>
    <mergeCell ref="U107:W107"/>
    <mergeCell ref="B9:C9"/>
    <mergeCell ref="B6:H6"/>
    <mergeCell ref="U8:W8"/>
    <mergeCell ref="U24:W24"/>
    <mergeCell ref="L103:M103"/>
    <mergeCell ref="N103:O103"/>
    <mergeCell ref="P103:Q103"/>
    <mergeCell ref="R103:T103"/>
    <mergeCell ref="L107:M107"/>
    <mergeCell ref="N107:O107"/>
    <mergeCell ref="P107:Q107"/>
    <mergeCell ref="R107:T107"/>
    <mergeCell ref="L99:M99"/>
    <mergeCell ref="N99:O99"/>
    <mergeCell ref="P99:Q99"/>
    <mergeCell ref="R99:T99"/>
    <mergeCell ref="G82:H82"/>
    <mergeCell ref="B66:C66"/>
    <mergeCell ref="E66:H66"/>
    <mergeCell ref="E67:H67"/>
    <mergeCell ref="G72:H72"/>
    <mergeCell ref="G73:H73"/>
    <mergeCell ref="L65:M65"/>
    <mergeCell ref="U91:W91"/>
    <mergeCell ref="U95:W95"/>
    <mergeCell ref="U99:W99"/>
    <mergeCell ref="U103:W103"/>
    <mergeCell ref="G32:H32"/>
    <mergeCell ref="G33:H33"/>
    <mergeCell ref="G34:H34"/>
    <mergeCell ref="G35:H35"/>
    <mergeCell ref="L45:M45"/>
    <mergeCell ref="N45:O45"/>
    <mergeCell ref="G96:H96"/>
    <mergeCell ref="U70:W70"/>
    <mergeCell ref="U77:W77"/>
    <mergeCell ref="U45:W45"/>
    <mergeCell ref="U50:W50"/>
    <mergeCell ref="U65:W65"/>
    <mergeCell ref="G36:H36"/>
    <mergeCell ref="G39:H39"/>
    <mergeCell ref="G40:H40"/>
    <mergeCell ref="G41:H41"/>
    <mergeCell ref="G42:H42"/>
    <mergeCell ref="G43:H43"/>
    <mergeCell ref="N65:O65"/>
    <mergeCell ref="E68:H68"/>
    <mergeCell ref="L55:M55"/>
    <mergeCell ref="N55:O55"/>
    <mergeCell ref="P55:Q55"/>
    <mergeCell ref="R55:T55"/>
    <mergeCell ref="L60:M60"/>
    <mergeCell ref="N60:O60"/>
    <mergeCell ref="U84:W84"/>
    <mergeCell ref="G74:H74"/>
    <mergeCell ref="P65:Q65"/>
    <mergeCell ref="R65:T65"/>
    <mergeCell ref="R60:T60"/>
    <mergeCell ref="P60:Q60"/>
    <mergeCell ref="L70:M70"/>
    <mergeCell ref="E61:H61"/>
    <mergeCell ref="E62:H62"/>
    <mergeCell ref="E63:H63"/>
    <mergeCell ref="B71:C71"/>
    <mergeCell ref="L77:M77"/>
    <mergeCell ref="N77:O77"/>
    <mergeCell ref="P77:Q77"/>
    <mergeCell ref="R77:T77"/>
    <mergeCell ref="L84:M84"/>
    <mergeCell ref="G109:H109"/>
    <mergeCell ref="G105:H105"/>
    <mergeCell ref="G25:H25"/>
    <mergeCell ref="G26:H26"/>
    <mergeCell ref="G27:H27"/>
    <mergeCell ref="G28:H28"/>
    <mergeCell ref="G31:H31"/>
    <mergeCell ref="G71:H71"/>
    <mergeCell ref="G75:H75"/>
    <mergeCell ref="G78:H78"/>
    <mergeCell ref="G79:H79"/>
    <mergeCell ref="G97:H97"/>
    <mergeCell ref="G100:H100"/>
    <mergeCell ref="G101:H101"/>
    <mergeCell ref="G104:H104"/>
    <mergeCell ref="G108:H108"/>
    <mergeCell ref="B61:C61"/>
    <mergeCell ref="B56:C56"/>
    <mergeCell ref="G1:H1"/>
    <mergeCell ref="B108:C108"/>
    <mergeCell ref="L8:M8"/>
    <mergeCell ref="N8:O8"/>
    <mergeCell ref="P8:Q8"/>
    <mergeCell ref="R8:T8"/>
    <mergeCell ref="L24:M24"/>
    <mergeCell ref="N24:O24"/>
    <mergeCell ref="P24:Q24"/>
    <mergeCell ref="R24:T24"/>
    <mergeCell ref="B100:C100"/>
    <mergeCell ref="B104:C104"/>
    <mergeCell ref="N30:O30"/>
    <mergeCell ref="P30:Q30"/>
    <mergeCell ref="R30:T30"/>
    <mergeCell ref="L38:M38"/>
    <mergeCell ref="N38:O38"/>
    <mergeCell ref="P38:Q38"/>
    <mergeCell ref="R38:T38"/>
    <mergeCell ref="B92:C92"/>
    <mergeCell ref="B96:C96"/>
    <mergeCell ref="N70:O70"/>
    <mergeCell ref="P70:Q70"/>
    <mergeCell ref="R70:T70"/>
  </mergeCells>
  <phoneticPr fontId="2"/>
  <pageMargins left="0.7" right="0.7" top="0.75" bottom="0.75" header="0.3" footer="0.3"/>
  <pageSetup paperSize="9" scale="83" orientation="portrait" r:id="rId1"/>
  <colBreaks count="1" manualBreakCount="1">
    <brk id="8" max="108"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A1:H325"/>
  <sheetViews>
    <sheetView tabSelected="1" view="pageBreakPreview" topLeftCell="A20" zoomScaleNormal="100" zoomScaleSheetLayoutView="100" workbookViewId="0">
      <selection activeCell="M275" sqref="M275"/>
    </sheetView>
  </sheetViews>
  <sheetFormatPr defaultRowHeight="13.2" x14ac:dyDescent="0.2"/>
  <cols>
    <col min="1" max="7" width="13.6640625" customWidth="1"/>
    <col min="8" max="9" width="2.44140625" customWidth="1"/>
  </cols>
  <sheetData>
    <row r="1" spans="1:8" x14ac:dyDescent="0.2">
      <c r="A1" s="107"/>
      <c r="B1" s="264"/>
      <c r="C1" s="264"/>
      <c r="D1" s="264"/>
      <c r="E1" s="264"/>
      <c r="F1" s="264"/>
      <c r="G1" s="265"/>
      <c r="H1" s="265"/>
    </row>
    <row r="2" spans="1:8" x14ac:dyDescent="0.2">
      <c r="A2" s="121"/>
      <c r="B2" s="264"/>
      <c r="C2" s="264"/>
      <c r="D2" s="264"/>
      <c r="E2" s="264"/>
      <c r="F2" s="264"/>
      <c r="G2" s="265"/>
      <c r="H2" s="265"/>
    </row>
    <row r="3" spans="1:8" x14ac:dyDescent="0.2">
      <c r="A3" s="23"/>
      <c r="D3" s="154"/>
      <c r="G3" s="23"/>
    </row>
    <row r="4" spans="1:8" x14ac:dyDescent="0.2">
      <c r="A4" s="10" t="s">
        <v>119</v>
      </c>
    </row>
    <row r="5" spans="1:8" x14ac:dyDescent="0.2">
      <c r="A5" s="99" t="s">
        <v>249</v>
      </c>
    </row>
    <row r="6" spans="1:8" ht="13.5" customHeight="1" x14ac:dyDescent="0.2">
      <c r="A6" s="99"/>
    </row>
    <row r="7" spans="1:8" ht="13.5" customHeight="1" x14ac:dyDescent="0.2">
      <c r="A7" s="271" t="s">
        <v>248</v>
      </c>
      <c r="B7" s="272"/>
      <c r="C7" s="272"/>
      <c r="D7" s="272"/>
      <c r="E7" s="272"/>
      <c r="F7" s="272"/>
      <c r="G7" s="273"/>
    </row>
    <row r="8" spans="1:8" x14ac:dyDescent="0.2">
      <c r="A8" s="274"/>
      <c r="B8" s="275"/>
      <c r="C8" s="275"/>
      <c r="D8" s="275"/>
      <c r="E8" s="275"/>
      <c r="F8" s="275"/>
      <c r="G8" s="276"/>
    </row>
    <row r="9" spans="1:8" x14ac:dyDescent="0.2">
      <c r="A9" s="274"/>
      <c r="B9" s="275"/>
      <c r="C9" s="275"/>
      <c r="D9" s="275"/>
      <c r="E9" s="275"/>
      <c r="F9" s="275"/>
      <c r="G9" s="276"/>
    </row>
    <row r="10" spans="1:8" x14ac:dyDescent="0.2">
      <c r="A10" s="274"/>
      <c r="B10" s="275"/>
      <c r="C10" s="275"/>
      <c r="D10" s="275"/>
      <c r="E10" s="275"/>
      <c r="F10" s="275"/>
      <c r="G10" s="276"/>
    </row>
    <row r="11" spans="1:8" x14ac:dyDescent="0.2">
      <c r="A11" s="274"/>
      <c r="B11" s="275"/>
      <c r="C11" s="275"/>
      <c r="D11" s="275"/>
      <c r="E11" s="275"/>
      <c r="F11" s="275"/>
      <c r="G11" s="276"/>
    </row>
    <row r="12" spans="1:8" x14ac:dyDescent="0.2">
      <c r="A12" s="274"/>
      <c r="B12" s="275"/>
      <c r="C12" s="275"/>
      <c r="D12" s="275"/>
      <c r="E12" s="275"/>
      <c r="F12" s="275"/>
      <c r="G12" s="276"/>
    </row>
    <row r="13" spans="1:8" x14ac:dyDescent="0.2">
      <c r="A13" s="274"/>
      <c r="B13" s="275"/>
      <c r="C13" s="275"/>
      <c r="D13" s="275"/>
      <c r="E13" s="275"/>
      <c r="F13" s="275"/>
      <c r="G13" s="276"/>
    </row>
    <row r="14" spans="1:8" x14ac:dyDescent="0.2">
      <c r="A14" s="277"/>
      <c r="B14" s="278"/>
      <c r="C14" s="278"/>
      <c r="D14" s="278"/>
      <c r="E14" s="278"/>
      <c r="F14" s="278"/>
      <c r="G14" s="279"/>
    </row>
    <row r="16" spans="1:8" x14ac:dyDescent="0.2">
      <c r="A16" s="155" t="s">
        <v>253</v>
      </c>
      <c r="B16" s="247" t="s">
        <v>412</v>
      </c>
      <c r="C16" s="248" t="s">
        <v>44</v>
      </c>
    </row>
    <row r="17" spans="1:7" ht="29.25" customHeight="1" x14ac:dyDescent="0.2">
      <c r="A17" s="103" t="s">
        <v>191</v>
      </c>
      <c r="B17" s="87" t="s">
        <v>343</v>
      </c>
      <c r="C17" s="258">
        <v>54</v>
      </c>
      <c r="D17" s="9"/>
      <c r="E17" s="9"/>
      <c r="F17" s="9"/>
      <c r="G17" s="9"/>
    </row>
    <row r="18" spans="1:7" x14ac:dyDescent="0.2">
      <c r="A18" s="104" t="s">
        <v>183</v>
      </c>
      <c r="B18" s="166">
        <f>F40</f>
        <v>4000</v>
      </c>
      <c r="C18" s="15"/>
      <c r="D18" s="9"/>
      <c r="E18" s="9"/>
      <c r="F18" s="9"/>
      <c r="G18" s="9"/>
    </row>
    <row r="20" spans="1:7" ht="13.5" customHeight="1" x14ac:dyDescent="0.2">
      <c r="A20" t="s">
        <v>61</v>
      </c>
    </row>
    <row r="21" spans="1:7" ht="13.5" customHeight="1" x14ac:dyDescent="0.2">
      <c r="A21" s="4" t="s">
        <v>89</v>
      </c>
      <c r="B21" s="4" t="s">
        <v>90</v>
      </c>
      <c r="C21" s="97" t="s">
        <v>103</v>
      </c>
      <c r="D21" s="98" t="s">
        <v>104</v>
      </c>
      <c r="E21" s="4" t="s">
        <v>58</v>
      </c>
      <c r="F21" s="4" t="s">
        <v>12</v>
      </c>
      <c r="G21" s="23"/>
    </row>
    <row r="22" spans="1:7" ht="13.5" customHeight="1" x14ac:dyDescent="0.2">
      <c r="A22" s="269" t="s">
        <v>232</v>
      </c>
      <c r="B22" s="1" t="s">
        <v>86</v>
      </c>
      <c r="C22" s="75">
        <f>G88</f>
        <v>0</v>
      </c>
      <c r="D22" s="75">
        <f>F229</f>
        <v>0</v>
      </c>
      <c r="E22" s="75">
        <f>F280</f>
        <v>3800</v>
      </c>
      <c r="F22" s="75">
        <f>SUM(C22:E22)</f>
        <v>3800</v>
      </c>
      <c r="G22" s="23"/>
    </row>
    <row r="23" spans="1:7" ht="13.5" customHeight="1" x14ac:dyDescent="0.2">
      <c r="A23" s="270"/>
      <c r="B23" s="1" t="s">
        <v>59</v>
      </c>
      <c r="C23" s="75">
        <f>G89</f>
        <v>0</v>
      </c>
      <c r="D23" s="75">
        <f>F230</f>
        <v>0</v>
      </c>
      <c r="E23" s="75">
        <f>F281</f>
        <v>0</v>
      </c>
      <c r="F23" s="75">
        <f t="shared" ref="F23:F41" si="0">SUM(C23:E23)</f>
        <v>0</v>
      </c>
      <c r="G23" s="23"/>
    </row>
    <row r="24" spans="1:7" ht="13.5" customHeight="1" x14ac:dyDescent="0.2">
      <c r="A24" s="269" t="s">
        <v>107</v>
      </c>
      <c r="B24" s="1" t="s">
        <v>86</v>
      </c>
      <c r="C24" s="75">
        <f>F104</f>
        <v>0</v>
      </c>
      <c r="D24" s="75">
        <f>F248</f>
        <v>0</v>
      </c>
      <c r="E24" s="75">
        <f>F290</f>
        <v>0</v>
      </c>
      <c r="F24" s="75">
        <f t="shared" si="0"/>
        <v>0</v>
      </c>
      <c r="G24" s="23"/>
    </row>
    <row r="25" spans="1:7" ht="13.5" customHeight="1" x14ac:dyDescent="0.2">
      <c r="A25" s="270"/>
      <c r="B25" s="1" t="s">
        <v>59</v>
      </c>
      <c r="C25" s="75">
        <f>F105</f>
        <v>0</v>
      </c>
      <c r="D25" s="75">
        <f>F249</f>
        <v>0</v>
      </c>
      <c r="E25" s="75">
        <f>F291</f>
        <v>0</v>
      </c>
      <c r="F25" s="75">
        <f t="shared" si="0"/>
        <v>0</v>
      </c>
      <c r="G25" s="23"/>
    </row>
    <row r="26" spans="1:7" ht="13.5" customHeight="1" x14ac:dyDescent="0.2">
      <c r="A26" s="269" t="s">
        <v>108</v>
      </c>
      <c r="B26" s="1" t="s">
        <v>86</v>
      </c>
      <c r="C26" s="75">
        <f>F126</f>
        <v>0</v>
      </c>
      <c r="D26" s="75">
        <f>F267</f>
        <v>0</v>
      </c>
      <c r="E26" s="75">
        <f>F303</f>
        <v>0</v>
      </c>
      <c r="F26" s="75">
        <f t="shared" si="0"/>
        <v>0</v>
      </c>
      <c r="G26" s="23"/>
    </row>
    <row r="27" spans="1:7" ht="13.5" customHeight="1" x14ac:dyDescent="0.2">
      <c r="A27" s="270"/>
      <c r="B27" s="1" t="s">
        <v>59</v>
      </c>
      <c r="C27" s="75">
        <f>F127</f>
        <v>0</v>
      </c>
      <c r="D27" s="75">
        <f>F268</f>
        <v>0</v>
      </c>
      <c r="E27" s="75">
        <f>F304</f>
        <v>0</v>
      </c>
      <c r="F27" s="75">
        <f t="shared" si="0"/>
        <v>0</v>
      </c>
      <c r="G27" s="23"/>
    </row>
    <row r="28" spans="1:7" ht="13.5" customHeight="1" x14ac:dyDescent="0.2">
      <c r="A28" s="269" t="s">
        <v>231</v>
      </c>
      <c r="B28" s="1" t="s">
        <v>86</v>
      </c>
      <c r="C28" s="75">
        <f>F145</f>
        <v>0</v>
      </c>
      <c r="D28" s="75"/>
      <c r="E28" s="75">
        <f>F313</f>
        <v>0</v>
      </c>
      <c r="F28" s="75">
        <f t="shared" si="0"/>
        <v>0</v>
      </c>
      <c r="G28" s="23"/>
    </row>
    <row r="29" spans="1:7" ht="13.5" customHeight="1" x14ac:dyDescent="0.2">
      <c r="A29" s="270"/>
      <c r="B29" s="1" t="s">
        <v>59</v>
      </c>
      <c r="C29" s="75">
        <f>F146</f>
        <v>0</v>
      </c>
      <c r="D29" s="75"/>
      <c r="E29" s="75">
        <f>F314</f>
        <v>0</v>
      </c>
      <c r="F29" s="75">
        <f t="shared" si="0"/>
        <v>0</v>
      </c>
      <c r="G29" s="23"/>
    </row>
    <row r="30" spans="1:7" ht="13.5" customHeight="1" x14ac:dyDescent="0.2">
      <c r="A30" s="269" t="s">
        <v>236</v>
      </c>
      <c r="B30" s="1" t="s">
        <v>86</v>
      </c>
      <c r="C30" s="75">
        <f>F158</f>
        <v>0</v>
      </c>
      <c r="D30" s="75"/>
      <c r="E30" s="75"/>
      <c r="F30" s="75">
        <f t="shared" ref="F30:F37" si="1">SUM(C30:E30)</f>
        <v>0</v>
      </c>
      <c r="G30" s="23"/>
    </row>
    <row r="31" spans="1:7" ht="13.5" customHeight="1" x14ac:dyDescent="0.2">
      <c r="A31" s="270"/>
      <c r="B31" s="1" t="s">
        <v>59</v>
      </c>
      <c r="C31" s="75">
        <f>F159</f>
        <v>0</v>
      </c>
      <c r="D31" s="75"/>
      <c r="E31" s="75"/>
      <c r="F31" s="75">
        <f t="shared" si="1"/>
        <v>0</v>
      </c>
      <c r="G31" s="23"/>
    </row>
    <row r="32" spans="1:7" ht="13.5" customHeight="1" x14ac:dyDescent="0.2">
      <c r="A32" s="269" t="s">
        <v>237</v>
      </c>
      <c r="B32" s="1" t="s">
        <v>86</v>
      </c>
      <c r="C32" s="75">
        <f>F171</f>
        <v>0</v>
      </c>
      <c r="D32" s="75"/>
      <c r="E32" s="75"/>
      <c r="F32" s="75">
        <f t="shared" si="1"/>
        <v>0</v>
      </c>
      <c r="G32" s="23"/>
    </row>
    <row r="33" spans="1:7" ht="13.5" customHeight="1" x14ac:dyDescent="0.2">
      <c r="A33" s="270"/>
      <c r="B33" s="1" t="s">
        <v>59</v>
      </c>
      <c r="C33" s="75">
        <f>F172</f>
        <v>0</v>
      </c>
      <c r="D33" s="75"/>
      <c r="E33" s="75"/>
      <c r="F33" s="75">
        <f t="shared" si="1"/>
        <v>0</v>
      </c>
      <c r="G33" s="23"/>
    </row>
    <row r="34" spans="1:7" ht="13.5" customHeight="1" x14ac:dyDescent="0.2">
      <c r="A34" s="269" t="s">
        <v>238</v>
      </c>
      <c r="B34" s="1" t="s">
        <v>86</v>
      </c>
      <c r="C34" s="75">
        <f>F184</f>
        <v>0</v>
      </c>
      <c r="D34" s="75"/>
      <c r="E34" s="75"/>
      <c r="F34" s="75">
        <f t="shared" si="1"/>
        <v>0</v>
      </c>
      <c r="G34" s="23"/>
    </row>
    <row r="35" spans="1:7" ht="13.5" customHeight="1" x14ac:dyDescent="0.2">
      <c r="A35" s="270"/>
      <c r="B35" s="1" t="s">
        <v>59</v>
      </c>
      <c r="C35" s="75">
        <f>F185</f>
        <v>0</v>
      </c>
      <c r="D35" s="75"/>
      <c r="E35" s="75"/>
      <c r="F35" s="75">
        <f t="shared" si="1"/>
        <v>0</v>
      </c>
      <c r="G35" s="23"/>
    </row>
    <row r="36" spans="1:7" ht="13.5" customHeight="1" x14ac:dyDescent="0.2">
      <c r="A36" s="269" t="s">
        <v>239</v>
      </c>
      <c r="B36" s="1" t="s">
        <v>86</v>
      </c>
      <c r="C36" s="75">
        <f>F197</f>
        <v>0</v>
      </c>
      <c r="D36" s="75"/>
      <c r="E36" s="75"/>
      <c r="F36" s="75">
        <f t="shared" si="1"/>
        <v>0</v>
      </c>
      <c r="G36" s="23"/>
    </row>
    <row r="37" spans="1:7" ht="13.5" customHeight="1" x14ac:dyDescent="0.2">
      <c r="A37" s="270"/>
      <c r="B37" s="1" t="s">
        <v>59</v>
      </c>
      <c r="C37" s="75">
        <f>F198</f>
        <v>0</v>
      </c>
      <c r="D37" s="75"/>
      <c r="E37" s="75"/>
      <c r="F37" s="75">
        <f t="shared" si="1"/>
        <v>0</v>
      </c>
      <c r="G37" s="23"/>
    </row>
    <row r="38" spans="1:7" ht="13.5" customHeight="1" x14ac:dyDescent="0.2">
      <c r="A38" s="269" t="s">
        <v>235</v>
      </c>
      <c r="B38" s="1" t="s">
        <v>86</v>
      </c>
      <c r="C38" s="75">
        <f>F210</f>
        <v>0</v>
      </c>
      <c r="D38" s="75"/>
      <c r="E38" s="75">
        <f>F323</f>
        <v>200</v>
      </c>
      <c r="F38" s="75">
        <f t="shared" si="0"/>
        <v>200</v>
      </c>
      <c r="G38" s="23"/>
    </row>
    <row r="39" spans="1:7" ht="13.5" customHeight="1" x14ac:dyDescent="0.2">
      <c r="A39" s="270"/>
      <c r="B39" s="1" t="s">
        <v>59</v>
      </c>
      <c r="C39" s="75">
        <f>F211</f>
        <v>0</v>
      </c>
      <c r="D39" s="75"/>
      <c r="E39" s="75">
        <f>F324</f>
        <v>0</v>
      </c>
      <c r="F39" s="75">
        <f t="shared" si="0"/>
        <v>0</v>
      </c>
      <c r="G39" s="23"/>
    </row>
    <row r="40" spans="1:7" ht="13.5" customHeight="1" x14ac:dyDescent="0.2">
      <c r="A40" s="269" t="s">
        <v>60</v>
      </c>
      <c r="B40" s="1" t="s">
        <v>86</v>
      </c>
      <c r="C40" s="75">
        <f>SUM(C22,C24,C26,C28,C30,C32,C34,C36,C38)</f>
        <v>0</v>
      </c>
      <c r="D40" s="75">
        <f t="shared" ref="D40:E40" si="2">SUM(D22,D24,D26,D28,D30,D32,D34,D36,D38)</f>
        <v>0</v>
      </c>
      <c r="E40" s="75">
        <f t="shared" si="2"/>
        <v>4000</v>
      </c>
      <c r="F40" s="75">
        <f t="shared" si="0"/>
        <v>4000</v>
      </c>
      <c r="G40" s="23"/>
    </row>
    <row r="41" spans="1:7" ht="13.5" customHeight="1" x14ac:dyDescent="0.2">
      <c r="A41" s="270"/>
      <c r="B41" s="1" t="s">
        <v>59</v>
      </c>
      <c r="C41" s="75">
        <f>SUM(C23,C25,C27,C29,C31,C33,C35,C37,C39)</f>
        <v>0</v>
      </c>
      <c r="D41" s="75">
        <f t="shared" ref="D41:E41" si="3">SUM(D23,D25,D27,D29,D31,D33,D35,D37,D39)</f>
        <v>0</v>
      </c>
      <c r="E41" s="75">
        <f t="shared" si="3"/>
        <v>0</v>
      </c>
      <c r="F41" s="75">
        <f t="shared" si="0"/>
        <v>0</v>
      </c>
      <c r="G41" s="23"/>
    </row>
    <row r="42" spans="1:7" ht="13.5" customHeight="1" x14ac:dyDescent="0.2">
      <c r="A42" s="12"/>
      <c r="C42" s="52"/>
      <c r="D42" s="267" t="s">
        <v>184</v>
      </c>
      <c r="E42" s="268"/>
      <c r="F42" s="5">
        <f>IF(ISERROR(F41/F40)," ",(F41/F40))</f>
        <v>0</v>
      </c>
      <c r="G42" s="23"/>
    </row>
    <row r="43" spans="1:7" ht="13.5" customHeight="1" x14ac:dyDescent="0.2">
      <c r="A43" s="12"/>
    </row>
    <row r="44" spans="1:7" ht="13.5" customHeight="1" x14ac:dyDescent="0.2">
      <c r="A44" s="12"/>
    </row>
    <row r="45" spans="1:7" ht="13.5" hidden="1" customHeight="1" x14ac:dyDescent="0.2">
      <c r="A45" s="12"/>
    </row>
    <row r="46" spans="1:7" ht="13.5" hidden="1" customHeight="1" x14ac:dyDescent="0.2">
      <c r="A46" s="70" t="s">
        <v>217</v>
      </c>
      <c r="G46" s="6"/>
    </row>
    <row r="47" spans="1:7" ht="13.5" hidden="1" customHeight="1" x14ac:dyDescent="0.2">
      <c r="A47" s="280" t="s">
        <v>17</v>
      </c>
      <c r="B47" s="281"/>
      <c r="C47" s="47" t="s">
        <v>234</v>
      </c>
      <c r="D47" s="47" t="s">
        <v>250</v>
      </c>
      <c r="E47" s="47" t="s">
        <v>54</v>
      </c>
      <c r="F47" s="47" t="s">
        <v>105</v>
      </c>
      <c r="G47" s="4" t="s">
        <v>12</v>
      </c>
    </row>
    <row r="48" spans="1:7" ht="13.5" hidden="1" customHeight="1" x14ac:dyDescent="0.2">
      <c r="A48" s="266" t="s">
        <v>106</v>
      </c>
      <c r="B48" s="167" t="s">
        <v>322</v>
      </c>
      <c r="C48" s="257"/>
      <c r="D48" s="257"/>
      <c r="E48" s="257"/>
      <c r="F48" s="257"/>
      <c r="G48" s="78" t="str">
        <f>IF(ISERROR(SUM(C50:F50)/SUM(C49:F49))," ",(SUM(C50:F50)/SUM(C49:F49)))</f>
        <v xml:space="preserve"> </v>
      </c>
    </row>
    <row r="49" spans="1:7" ht="13.5" hidden="1" customHeight="1" x14ac:dyDescent="0.2">
      <c r="A49" s="262"/>
      <c r="B49" s="168" t="s">
        <v>323</v>
      </c>
      <c r="C49" s="75"/>
      <c r="D49" s="75"/>
      <c r="E49" s="75"/>
      <c r="F49" s="75"/>
      <c r="G49" s="78">
        <f>SUM(C49:F49)</f>
        <v>0</v>
      </c>
    </row>
    <row r="50" spans="1:7" ht="13.5" hidden="1" customHeight="1" x14ac:dyDescent="0.2">
      <c r="A50" s="263"/>
      <c r="B50" s="167" t="s">
        <v>52</v>
      </c>
      <c r="C50" s="75">
        <f t="shared" ref="C50:F50" si="4">C48*C49</f>
        <v>0</v>
      </c>
      <c r="D50" s="75">
        <f t="shared" si="4"/>
        <v>0</v>
      </c>
      <c r="E50" s="75">
        <f t="shared" si="4"/>
        <v>0</v>
      </c>
      <c r="F50" s="75">
        <f t="shared" si="4"/>
        <v>0</v>
      </c>
      <c r="G50" s="78">
        <f>SUM(C50:F50)</f>
        <v>0</v>
      </c>
    </row>
    <row r="51" spans="1:7" ht="13.5" hidden="1" customHeight="1" x14ac:dyDescent="0.2">
      <c r="A51" s="266" t="s">
        <v>218</v>
      </c>
      <c r="B51" s="167" t="s">
        <v>322</v>
      </c>
      <c r="C51" s="257"/>
      <c r="D51" s="257"/>
      <c r="E51" s="257"/>
      <c r="F51" s="257"/>
      <c r="G51" s="78" t="str">
        <f>IF(ISERROR(SUM(C53:F53)/SUM(C52:F52))," ",(SUM(C53:F53)/SUM(C52:F52)))</f>
        <v xml:space="preserve"> </v>
      </c>
    </row>
    <row r="52" spans="1:7" ht="13.5" hidden="1" customHeight="1" x14ac:dyDescent="0.2">
      <c r="A52" s="262"/>
      <c r="B52" s="167" t="s">
        <v>323</v>
      </c>
      <c r="C52" s="75"/>
      <c r="D52" s="75"/>
      <c r="E52" s="75"/>
      <c r="F52" s="75"/>
      <c r="G52" s="78">
        <f>SUM(C52:F52)</f>
        <v>0</v>
      </c>
    </row>
    <row r="53" spans="1:7" ht="13.5" hidden="1" customHeight="1" x14ac:dyDescent="0.2">
      <c r="A53" s="263"/>
      <c r="B53" s="167" t="s">
        <v>52</v>
      </c>
      <c r="C53" s="75">
        <f>C51*C52</f>
        <v>0</v>
      </c>
      <c r="D53" s="75">
        <f t="shared" ref="D53:F53" si="5">D51*D52</f>
        <v>0</v>
      </c>
      <c r="E53" s="75">
        <f t="shared" si="5"/>
        <v>0</v>
      </c>
      <c r="F53" s="75">
        <f t="shared" si="5"/>
        <v>0</v>
      </c>
      <c r="G53" s="78">
        <f>SUM(C53:F53)</f>
        <v>0</v>
      </c>
    </row>
    <row r="54" spans="1:7" ht="13.5" hidden="1" customHeight="1" x14ac:dyDescent="0.2">
      <c r="A54" s="266" t="s">
        <v>219</v>
      </c>
      <c r="B54" s="167" t="s">
        <v>322</v>
      </c>
      <c r="C54" s="257"/>
      <c r="D54" s="257"/>
      <c r="E54" s="257"/>
      <c r="F54" s="257"/>
      <c r="G54" s="78" t="str">
        <f>IF(ISERROR(SUM(C56:F56)/SUM(C55:F55))," ",(SUM(C56:F56)/SUM(C55:F55)))</f>
        <v xml:space="preserve"> </v>
      </c>
    </row>
    <row r="55" spans="1:7" ht="13.5" hidden="1" customHeight="1" x14ac:dyDescent="0.2">
      <c r="A55" s="262"/>
      <c r="B55" s="167" t="s">
        <v>323</v>
      </c>
      <c r="C55" s="75"/>
      <c r="D55" s="75"/>
      <c r="E55" s="75"/>
      <c r="F55" s="75"/>
      <c r="G55" s="78">
        <f>SUM(C55:F55)</f>
        <v>0</v>
      </c>
    </row>
    <row r="56" spans="1:7" ht="13.5" hidden="1" customHeight="1" x14ac:dyDescent="0.2">
      <c r="A56" s="263"/>
      <c r="B56" s="167" t="s">
        <v>52</v>
      </c>
      <c r="C56" s="75">
        <f>C54*C55</f>
        <v>0</v>
      </c>
      <c r="D56" s="75">
        <f t="shared" ref="D56:F56" si="6">D54*D55</f>
        <v>0</v>
      </c>
      <c r="E56" s="75">
        <f t="shared" si="6"/>
        <v>0</v>
      </c>
      <c r="F56" s="75">
        <f t="shared" si="6"/>
        <v>0</v>
      </c>
      <c r="G56" s="249">
        <f>SUM(C56:F56)</f>
        <v>0</v>
      </c>
    </row>
    <row r="57" spans="1:7" ht="13.5" hidden="1" customHeight="1" x14ac:dyDescent="0.2">
      <c r="A57" s="266" t="s">
        <v>220</v>
      </c>
      <c r="B57" s="167" t="s">
        <v>322</v>
      </c>
      <c r="C57" s="257"/>
      <c r="D57" s="257"/>
      <c r="E57" s="257"/>
      <c r="F57" s="257"/>
      <c r="G57" s="78" t="str">
        <f>IF(ISERROR(SUM(C59:F59)/SUM(C58:F58))," ",(SUM(C59:F59)/SUM(C58:F58)))</f>
        <v xml:space="preserve"> </v>
      </c>
    </row>
    <row r="58" spans="1:7" ht="13.5" hidden="1" customHeight="1" x14ac:dyDescent="0.2">
      <c r="A58" s="262"/>
      <c r="B58" s="167" t="s">
        <v>323</v>
      </c>
      <c r="C58" s="75"/>
      <c r="D58" s="75"/>
      <c r="E58" s="75"/>
      <c r="F58" s="75"/>
      <c r="G58" s="78">
        <f>SUM(C58:F58)</f>
        <v>0</v>
      </c>
    </row>
    <row r="59" spans="1:7" ht="13.5" hidden="1" customHeight="1" x14ac:dyDescent="0.2">
      <c r="A59" s="263"/>
      <c r="B59" s="167" t="s">
        <v>52</v>
      </c>
      <c r="C59" s="75">
        <f>C57*C58</f>
        <v>0</v>
      </c>
      <c r="D59" s="75">
        <f t="shared" ref="D59:F59" si="7">D57*D58</f>
        <v>0</v>
      </c>
      <c r="E59" s="75">
        <f t="shared" si="7"/>
        <v>0</v>
      </c>
      <c r="F59" s="75">
        <f t="shared" si="7"/>
        <v>0</v>
      </c>
      <c r="G59" s="249">
        <f>SUM(C59:F59)</f>
        <v>0</v>
      </c>
    </row>
    <row r="60" spans="1:7" ht="13.5" hidden="1" customHeight="1" x14ac:dyDescent="0.2">
      <c r="A60" s="266" t="s">
        <v>206</v>
      </c>
      <c r="B60" s="167" t="s">
        <v>322</v>
      </c>
      <c r="C60" s="257"/>
      <c r="D60" s="257"/>
      <c r="E60" s="257"/>
      <c r="F60" s="76"/>
      <c r="G60" s="78" t="str">
        <f>IF(ISERROR(SUM(C62:F62)/SUM(C61:F61))," ",(SUM(C62:F62)/SUM(C61:F61)))</f>
        <v xml:space="preserve"> </v>
      </c>
    </row>
    <row r="61" spans="1:7" ht="13.5" hidden="1" customHeight="1" x14ac:dyDescent="0.2">
      <c r="A61" s="262"/>
      <c r="B61" s="167" t="s">
        <v>323</v>
      </c>
      <c r="C61" s="75"/>
      <c r="D61" s="75"/>
      <c r="E61" s="75"/>
      <c r="F61" s="76"/>
      <c r="G61" s="78">
        <f>SUM(C61:F61)</f>
        <v>0</v>
      </c>
    </row>
    <row r="62" spans="1:7" ht="13.5" hidden="1" customHeight="1" x14ac:dyDescent="0.2">
      <c r="A62" s="263"/>
      <c r="B62" s="167" t="s">
        <v>52</v>
      </c>
      <c r="C62" s="75">
        <f>C60*C61</f>
        <v>0</v>
      </c>
      <c r="D62" s="75">
        <f t="shared" ref="D62:F62" si="8">D60*D61</f>
        <v>0</v>
      </c>
      <c r="E62" s="75">
        <f t="shared" si="8"/>
        <v>0</v>
      </c>
      <c r="F62" s="75">
        <f t="shared" si="8"/>
        <v>0</v>
      </c>
      <c r="G62" s="249">
        <f>SUM(C62:F62)</f>
        <v>0</v>
      </c>
    </row>
    <row r="63" spans="1:7" ht="13.5" hidden="1" customHeight="1" x14ac:dyDescent="0.2">
      <c r="A63" s="266" t="s">
        <v>207</v>
      </c>
      <c r="B63" s="167" t="s">
        <v>322</v>
      </c>
      <c r="C63" s="257"/>
      <c r="D63" s="257"/>
      <c r="E63" s="257"/>
      <c r="F63" s="76"/>
      <c r="G63" s="78" t="str">
        <f>IF(ISERROR(SUM(C65:F65)/SUM(C64:F64))," ",(SUM(C65:F65)/SUM(C64:F64)))</f>
        <v xml:space="preserve"> </v>
      </c>
    </row>
    <row r="64" spans="1:7" ht="13.5" hidden="1" customHeight="1" x14ac:dyDescent="0.2">
      <c r="A64" s="262"/>
      <c r="B64" s="167" t="s">
        <v>323</v>
      </c>
      <c r="C64" s="75"/>
      <c r="D64" s="75"/>
      <c r="E64" s="75"/>
      <c r="F64" s="76"/>
      <c r="G64" s="78">
        <f>SUM(C64:F64)</f>
        <v>0</v>
      </c>
    </row>
    <row r="65" spans="1:7" ht="13.5" hidden="1" customHeight="1" x14ac:dyDescent="0.2">
      <c r="A65" s="263"/>
      <c r="B65" s="167" t="s">
        <v>52</v>
      </c>
      <c r="C65" s="75">
        <f>C63*C64</f>
        <v>0</v>
      </c>
      <c r="D65" s="75">
        <f t="shared" ref="D65:F65" si="9">D63*D64</f>
        <v>0</v>
      </c>
      <c r="E65" s="75">
        <f t="shared" si="9"/>
        <v>0</v>
      </c>
      <c r="F65" s="75">
        <f t="shared" si="9"/>
        <v>0</v>
      </c>
      <c r="G65" s="249">
        <f>SUM(C65:F65)</f>
        <v>0</v>
      </c>
    </row>
    <row r="66" spans="1:7" ht="13.5" hidden="1" customHeight="1" x14ac:dyDescent="0.2">
      <c r="A66" s="266" t="s">
        <v>214</v>
      </c>
      <c r="B66" s="167" t="s">
        <v>322</v>
      </c>
      <c r="C66" s="76"/>
      <c r="D66" s="76"/>
      <c r="E66" s="76"/>
      <c r="F66" s="257"/>
      <c r="G66" s="78" t="str">
        <f>IF(ISERROR(SUM(C68:F68)/SUM(C67:F67))," ",(SUM(C68:F68)/SUM(C67:F67)))</f>
        <v xml:space="preserve"> </v>
      </c>
    </row>
    <row r="67" spans="1:7" ht="13.5" hidden="1" customHeight="1" x14ac:dyDescent="0.2">
      <c r="A67" s="262"/>
      <c r="B67" s="167" t="s">
        <v>323</v>
      </c>
      <c r="C67" s="76"/>
      <c r="D67" s="76"/>
      <c r="E67" s="76"/>
      <c r="F67" s="75"/>
      <c r="G67" s="78">
        <f>SUM(C67:F67)</f>
        <v>0</v>
      </c>
    </row>
    <row r="68" spans="1:7" ht="13.5" hidden="1" customHeight="1" x14ac:dyDescent="0.2">
      <c r="A68" s="263"/>
      <c r="B68" s="167" t="s">
        <v>52</v>
      </c>
      <c r="C68" s="75">
        <f>C66*C67</f>
        <v>0</v>
      </c>
      <c r="D68" s="75">
        <f t="shared" ref="D68:F68" si="10">D66*D67</f>
        <v>0</v>
      </c>
      <c r="E68" s="75">
        <f t="shared" si="10"/>
        <v>0</v>
      </c>
      <c r="F68" s="75">
        <f t="shared" si="10"/>
        <v>0</v>
      </c>
      <c r="G68" s="249">
        <f>SUM(C68:F68)</f>
        <v>0</v>
      </c>
    </row>
    <row r="69" spans="1:7" ht="13.5" hidden="1" customHeight="1" x14ac:dyDescent="0.2">
      <c r="A69" s="266" t="s">
        <v>208</v>
      </c>
      <c r="B69" s="167" t="s">
        <v>322</v>
      </c>
      <c r="C69" s="257"/>
      <c r="D69" s="257"/>
      <c r="E69" s="257"/>
      <c r="F69" s="76"/>
      <c r="G69" s="78" t="str">
        <f>IF(ISERROR(SUM(C71:F71)/SUM(C70:F70))," ",(SUM(C71:F71)/SUM(C70:F70)))</f>
        <v xml:space="preserve"> </v>
      </c>
    </row>
    <row r="70" spans="1:7" ht="13.5" hidden="1" customHeight="1" x14ac:dyDescent="0.2">
      <c r="A70" s="262"/>
      <c r="B70" s="167" t="s">
        <v>323</v>
      </c>
      <c r="C70" s="75"/>
      <c r="D70" s="75"/>
      <c r="E70" s="75"/>
      <c r="F70" s="76"/>
      <c r="G70" s="78">
        <f>SUM(C70:F70)</f>
        <v>0</v>
      </c>
    </row>
    <row r="71" spans="1:7" ht="13.5" hidden="1" customHeight="1" x14ac:dyDescent="0.2">
      <c r="A71" s="263"/>
      <c r="B71" s="167" t="s">
        <v>52</v>
      </c>
      <c r="C71" s="75">
        <f>C69*C70</f>
        <v>0</v>
      </c>
      <c r="D71" s="75">
        <f t="shared" ref="D71:F71" si="11">D69*D70</f>
        <v>0</v>
      </c>
      <c r="E71" s="75">
        <f t="shared" si="11"/>
        <v>0</v>
      </c>
      <c r="F71" s="75">
        <f t="shared" si="11"/>
        <v>0</v>
      </c>
      <c r="G71" s="249">
        <f>SUM(C71:F71)</f>
        <v>0</v>
      </c>
    </row>
    <row r="72" spans="1:7" ht="13.5" hidden="1" customHeight="1" x14ac:dyDescent="0.2">
      <c r="A72" s="266" t="s">
        <v>209</v>
      </c>
      <c r="B72" s="167" t="s">
        <v>322</v>
      </c>
      <c r="C72" s="257"/>
      <c r="D72" s="257"/>
      <c r="E72" s="257"/>
      <c r="F72" s="76"/>
      <c r="G72" s="78" t="str">
        <f>IF(ISERROR(SUM(C74:F74)/SUM(C73:F73))," ",(SUM(C74:F74)/SUM(C73:F73)))</f>
        <v xml:space="preserve"> </v>
      </c>
    </row>
    <row r="73" spans="1:7" ht="13.5" hidden="1" customHeight="1" x14ac:dyDescent="0.2">
      <c r="A73" s="262"/>
      <c r="B73" s="167" t="s">
        <v>323</v>
      </c>
      <c r="C73" s="75"/>
      <c r="D73" s="75"/>
      <c r="E73" s="75"/>
      <c r="F73" s="76"/>
      <c r="G73" s="78">
        <f>SUM(C73:F73)</f>
        <v>0</v>
      </c>
    </row>
    <row r="74" spans="1:7" ht="13.5" hidden="1" customHeight="1" x14ac:dyDescent="0.2">
      <c r="A74" s="263"/>
      <c r="B74" s="167" t="s">
        <v>52</v>
      </c>
      <c r="C74" s="75">
        <f>C72*C73</f>
        <v>0</v>
      </c>
      <c r="D74" s="75">
        <f t="shared" ref="D74:F74" si="12">D72*D73</f>
        <v>0</v>
      </c>
      <c r="E74" s="75">
        <f t="shared" si="12"/>
        <v>0</v>
      </c>
      <c r="F74" s="75">
        <f t="shared" si="12"/>
        <v>0</v>
      </c>
      <c r="G74" s="249">
        <f>SUM(C74:F74)</f>
        <v>0</v>
      </c>
    </row>
    <row r="75" spans="1:7" ht="13.5" hidden="1" customHeight="1" x14ac:dyDescent="0.2">
      <c r="A75" s="266" t="s">
        <v>215</v>
      </c>
      <c r="B75" s="167" t="s">
        <v>322</v>
      </c>
      <c r="C75" s="76"/>
      <c r="D75" s="76"/>
      <c r="E75" s="76"/>
      <c r="F75" s="257"/>
      <c r="G75" s="78" t="str">
        <f>IF(ISERROR(SUM(C77:F77)/SUM(C76:F76))," ",(SUM(C77:F77)/SUM(C76:F76)))</f>
        <v xml:space="preserve"> </v>
      </c>
    </row>
    <row r="76" spans="1:7" ht="13.5" hidden="1" customHeight="1" x14ac:dyDescent="0.2">
      <c r="A76" s="262"/>
      <c r="B76" s="167" t="s">
        <v>323</v>
      </c>
      <c r="C76" s="76"/>
      <c r="D76" s="76"/>
      <c r="E76" s="76"/>
      <c r="F76" s="75"/>
      <c r="G76" s="78">
        <f>SUM(C76:F76)</f>
        <v>0</v>
      </c>
    </row>
    <row r="77" spans="1:7" ht="13.5" hidden="1" customHeight="1" x14ac:dyDescent="0.2">
      <c r="A77" s="263"/>
      <c r="B77" s="167" t="s">
        <v>52</v>
      </c>
      <c r="C77" s="75">
        <f>C75*C76</f>
        <v>0</v>
      </c>
      <c r="D77" s="75">
        <f t="shared" ref="D77:F77" si="13">D75*D76</f>
        <v>0</v>
      </c>
      <c r="E77" s="75">
        <f t="shared" si="13"/>
        <v>0</v>
      </c>
      <c r="F77" s="75">
        <f t="shared" si="13"/>
        <v>0</v>
      </c>
      <c r="G77" s="249">
        <f>SUM(C77:F77)</f>
        <v>0</v>
      </c>
    </row>
    <row r="78" spans="1:7" ht="13.5" hidden="1" customHeight="1" x14ac:dyDescent="0.2">
      <c r="A78" s="266" t="s">
        <v>210</v>
      </c>
      <c r="B78" s="167" t="s">
        <v>322</v>
      </c>
      <c r="C78" s="257"/>
      <c r="D78" s="257"/>
      <c r="E78" s="257"/>
      <c r="F78" s="76"/>
      <c r="G78" s="78" t="str">
        <f>IF(ISERROR(SUM(C80:F80)/SUM(C79:F79))," ",(SUM(C80:F80)/SUM(C79:F79)))</f>
        <v xml:space="preserve"> </v>
      </c>
    </row>
    <row r="79" spans="1:7" ht="13.5" hidden="1" customHeight="1" x14ac:dyDescent="0.2">
      <c r="A79" s="262"/>
      <c r="B79" s="167" t="s">
        <v>323</v>
      </c>
      <c r="C79" s="75"/>
      <c r="D79" s="75"/>
      <c r="E79" s="75"/>
      <c r="F79" s="76"/>
      <c r="G79" s="78">
        <f>SUM(C79:F79)</f>
        <v>0</v>
      </c>
    </row>
    <row r="80" spans="1:7" ht="13.5" hidden="1" customHeight="1" x14ac:dyDescent="0.2">
      <c r="A80" s="263"/>
      <c r="B80" s="167" t="s">
        <v>52</v>
      </c>
      <c r="C80" s="75">
        <f>C78*C79</f>
        <v>0</v>
      </c>
      <c r="D80" s="75">
        <f t="shared" ref="D80:F80" si="14">D78*D79</f>
        <v>0</v>
      </c>
      <c r="E80" s="75">
        <f t="shared" si="14"/>
        <v>0</v>
      </c>
      <c r="F80" s="75">
        <f t="shared" si="14"/>
        <v>0</v>
      </c>
      <c r="G80" s="249">
        <f>SUM(C80:F80)</f>
        <v>0</v>
      </c>
    </row>
    <row r="81" spans="1:7" ht="13.5" hidden="1" customHeight="1" x14ac:dyDescent="0.2">
      <c r="A81" s="266" t="s">
        <v>211</v>
      </c>
      <c r="B81" s="167" t="s">
        <v>322</v>
      </c>
      <c r="C81" s="257"/>
      <c r="D81" s="257"/>
      <c r="E81" s="257"/>
      <c r="F81" s="76"/>
      <c r="G81" s="78" t="str">
        <f>IF(ISERROR(SUM(C83:F83)/SUM(C82:F82))," ",(SUM(C83:F83)/SUM(C82:F82)))</f>
        <v xml:space="preserve"> </v>
      </c>
    </row>
    <row r="82" spans="1:7" ht="13.5" hidden="1" customHeight="1" x14ac:dyDescent="0.2">
      <c r="A82" s="262"/>
      <c r="B82" s="167" t="s">
        <v>323</v>
      </c>
      <c r="C82" s="75"/>
      <c r="D82" s="75"/>
      <c r="E82" s="75"/>
      <c r="F82" s="76"/>
      <c r="G82" s="78">
        <f>SUM(C82:F82)</f>
        <v>0</v>
      </c>
    </row>
    <row r="83" spans="1:7" ht="13.5" hidden="1" customHeight="1" x14ac:dyDescent="0.2">
      <c r="A83" s="263"/>
      <c r="B83" s="167" t="s">
        <v>52</v>
      </c>
      <c r="C83" s="75">
        <f>C81*C82</f>
        <v>0</v>
      </c>
      <c r="D83" s="75">
        <f t="shared" ref="D83:F83" si="15">D81*D82</f>
        <v>0</v>
      </c>
      <c r="E83" s="75">
        <f t="shared" si="15"/>
        <v>0</v>
      </c>
      <c r="F83" s="75">
        <f t="shared" si="15"/>
        <v>0</v>
      </c>
      <c r="G83" s="249">
        <f>SUM(C83:F83)</f>
        <v>0</v>
      </c>
    </row>
    <row r="84" spans="1:7" ht="13.5" hidden="1" customHeight="1" x14ac:dyDescent="0.2">
      <c r="A84" s="266" t="s">
        <v>216</v>
      </c>
      <c r="B84" s="167" t="s">
        <v>322</v>
      </c>
      <c r="C84" s="76"/>
      <c r="D84" s="76"/>
      <c r="E84" s="76"/>
      <c r="F84" s="257"/>
      <c r="G84" s="78" t="str">
        <f>IF(ISERROR(SUM(C86:F86)/SUM(C85:F85))," ",(SUM(C86:F86)/SUM(C85:F85)))</f>
        <v xml:space="preserve"> </v>
      </c>
    </row>
    <row r="85" spans="1:7" ht="13.5" hidden="1" customHeight="1" x14ac:dyDescent="0.2">
      <c r="A85" s="262"/>
      <c r="B85" s="167" t="s">
        <v>323</v>
      </c>
      <c r="C85" s="76"/>
      <c r="D85" s="76"/>
      <c r="E85" s="76"/>
      <c r="F85" s="75"/>
      <c r="G85" s="78">
        <f>SUM(C85:F85)</f>
        <v>0</v>
      </c>
    </row>
    <row r="86" spans="1:7" ht="13.5" hidden="1" customHeight="1" x14ac:dyDescent="0.2">
      <c r="A86" s="263"/>
      <c r="B86" s="169" t="s">
        <v>52</v>
      </c>
      <c r="C86" s="80">
        <f>C84*C85</f>
        <v>0</v>
      </c>
      <c r="D86" s="80">
        <f t="shared" ref="D86:F86" si="16">D84*D85</f>
        <v>0</v>
      </c>
      <c r="E86" s="80">
        <f t="shared" si="16"/>
        <v>0</v>
      </c>
      <c r="F86" s="80">
        <f t="shared" si="16"/>
        <v>0</v>
      </c>
      <c r="G86" s="79">
        <f>SUM(C86:F86)</f>
        <v>0</v>
      </c>
    </row>
    <row r="87" spans="1:7" ht="13.5" hidden="1" customHeight="1" x14ac:dyDescent="0.2">
      <c r="A87" s="261" t="s">
        <v>12</v>
      </c>
      <c r="B87" s="167" t="s">
        <v>322</v>
      </c>
      <c r="C87" s="76"/>
      <c r="D87" s="76"/>
      <c r="E87" s="76"/>
      <c r="F87" s="81"/>
      <c r="G87" s="75" t="str">
        <f>IF(ISERROR(G89/G88)," ",(G89/G88))</f>
        <v xml:space="preserve"> </v>
      </c>
    </row>
    <row r="88" spans="1:7" ht="13.5" hidden="1" customHeight="1" x14ac:dyDescent="0.2">
      <c r="A88" s="262"/>
      <c r="B88" s="169" t="s">
        <v>323</v>
      </c>
      <c r="C88" s="76"/>
      <c r="D88" s="76"/>
      <c r="E88" s="76"/>
      <c r="F88" s="76"/>
      <c r="G88" s="65">
        <f>SUM(G49,G52,G55,G58,G61,G64,G67,G70,G73,G76,G79,G82,G85)</f>
        <v>0</v>
      </c>
    </row>
    <row r="89" spans="1:7" ht="13.5" hidden="1" customHeight="1" x14ac:dyDescent="0.2">
      <c r="A89" s="263"/>
      <c r="B89" s="169" t="s">
        <v>52</v>
      </c>
      <c r="C89" s="76"/>
      <c r="D89" s="76"/>
      <c r="E89" s="76"/>
      <c r="F89" s="76"/>
      <c r="G89" s="75">
        <f>SUM(G50,G53,G56,G59,G62,G65,G68,G71,G74,G77,G80,G83,G86)</f>
        <v>0</v>
      </c>
    </row>
    <row r="90" spans="1:7" ht="13.5" hidden="1" customHeight="1" x14ac:dyDescent="0.2">
      <c r="A90" s="170" t="s">
        <v>324</v>
      </c>
      <c r="B90" s="170"/>
    </row>
    <row r="91" spans="1:7" ht="13.5" hidden="1" customHeight="1" x14ac:dyDescent="0.2">
      <c r="A91" s="170"/>
      <c r="B91" s="170"/>
    </row>
    <row r="92" spans="1:7" ht="13.5" hidden="1" customHeight="1" x14ac:dyDescent="0.2">
      <c r="A92" s="170" t="s">
        <v>325</v>
      </c>
      <c r="B92" s="170"/>
      <c r="G92" s="6"/>
    </row>
    <row r="93" spans="1:7" ht="13.5" hidden="1" customHeight="1" x14ac:dyDescent="0.2">
      <c r="A93" s="259" t="s">
        <v>17</v>
      </c>
      <c r="B93" s="260"/>
      <c r="C93" s="47" t="s">
        <v>53</v>
      </c>
      <c r="D93" s="68"/>
      <c r="E93" s="47" t="s">
        <v>105</v>
      </c>
      <c r="F93" s="4" t="s">
        <v>12</v>
      </c>
      <c r="G93" s="23"/>
    </row>
    <row r="94" spans="1:7" ht="13.5" hidden="1" customHeight="1" x14ac:dyDescent="0.2">
      <c r="A94" s="261" t="s">
        <v>221</v>
      </c>
      <c r="B94" s="167" t="s">
        <v>322</v>
      </c>
      <c r="C94" s="257"/>
      <c r="D94" s="76"/>
      <c r="E94" s="257"/>
      <c r="F94" s="78" t="str">
        <f>IF(ISERROR(SUM(C96:E96)/SUM(C95:E95))," ",(SUM(C96:E96)/SUM(C95:E95)))</f>
        <v xml:space="preserve"> </v>
      </c>
      <c r="G94" s="119"/>
    </row>
    <row r="95" spans="1:7" ht="13.5" hidden="1" customHeight="1" x14ac:dyDescent="0.2">
      <c r="A95" s="262"/>
      <c r="B95" s="167" t="s">
        <v>323</v>
      </c>
      <c r="C95" s="75"/>
      <c r="D95" s="76"/>
      <c r="E95" s="75"/>
      <c r="F95" s="78">
        <f>SUM(C95:E95)</f>
        <v>0</v>
      </c>
      <c r="G95" s="119"/>
    </row>
    <row r="96" spans="1:7" ht="13.5" hidden="1" customHeight="1" x14ac:dyDescent="0.2">
      <c r="A96" s="263"/>
      <c r="B96" s="167" t="s">
        <v>52</v>
      </c>
      <c r="C96" s="75">
        <f>C94*C95</f>
        <v>0</v>
      </c>
      <c r="D96" s="76">
        <f t="shared" ref="D96:E96" si="17">D94*D95</f>
        <v>0</v>
      </c>
      <c r="E96" s="75">
        <f t="shared" si="17"/>
        <v>0</v>
      </c>
      <c r="F96" s="78">
        <f>SUM(C96:E96)</f>
        <v>0</v>
      </c>
      <c r="G96" s="119"/>
    </row>
    <row r="97" spans="1:7" ht="13.5" hidden="1" customHeight="1" x14ac:dyDescent="0.2">
      <c r="A97" s="266" t="s">
        <v>212</v>
      </c>
      <c r="B97" s="167" t="s">
        <v>322</v>
      </c>
      <c r="C97" s="257"/>
      <c r="D97" s="76"/>
      <c r="E97" s="257"/>
      <c r="F97" s="78" t="str">
        <f>IF(ISERROR(SUM(C99:E99)/SUM(C98:E98))," ",(SUM(C99:E99)/SUM(C98:E98)))</f>
        <v xml:space="preserve"> </v>
      </c>
      <c r="G97" s="119"/>
    </row>
    <row r="98" spans="1:7" ht="13.5" hidden="1" customHeight="1" x14ac:dyDescent="0.2">
      <c r="A98" s="262"/>
      <c r="B98" s="167" t="s">
        <v>323</v>
      </c>
      <c r="C98" s="75"/>
      <c r="D98" s="76"/>
      <c r="E98" s="75"/>
      <c r="F98" s="78">
        <f>SUM(C98:E98)</f>
        <v>0</v>
      </c>
      <c r="G98" s="119"/>
    </row>
    <row r="99" spans="1:7" ht="13.5" hidden="1" customHeight="1" x14ac:dyDescent="0.2">
      <c r="A99" s="263"/>
      <c r="B99" s="167" t="s">
        <v>52</v>
      </c>
      <c r="C99" s="75">
        <f>C97*C98</f>
        <v>0</v>
      </c>
      <c r="D99" s="76">
        <f t="shared" ref="D99:E99" si="18">D97*D98</f>
        <v>0</v>
      </c>
      <c r="E99" s="75">
        <f t="shared" si="18"/>
        <v>0</v>
      </c>
      <c r="F99" s="249">
        <f>SUM(C99:E99)</f>
        <v>0</v>
      </c>
      <c r="G99" s="119"/>
    </row>
    <row r="100" spans="1:7" ht="13.5" hidden="1" customHeight="1" x14ac:dyDescent="0.2">
      <c r="A100" s="266" t="s">
        <v>233</v>
      </c>
      <c r="B100" s="167" t="s">
        <v>322</v>
      </c>
      <c r="C100" s="257"/>
      <c r="D100" s="76"/>
      <c r="E100" s="257"/>
      <c r="F100" s="78" t="str">
        <f>IF(ISERROR(SUM(C102:E102)/SUM(C101:E101))," ",(SUM(C102:E102)/SUM(C101:E101)))</f>
        <v xml:space="preserve"> </v>
      </c>
      <c r="G100" s="119"/>
    </row>
    <row r="101" spans="1:7" ht="13.5" hidden="1" customHeight="1" x14ac:dyDescent="0.2">
      <c r="A101" s="262"/>
      <c r="B101" s="167" t="s">
        <v>323</v>
      </c>
      <c r="C101" s="75"/>
      <c r="D101" s="76"/>
      <c r="E101" s="75"/>
      <c r="F101" s="78">
        <f>SUM(C101:E101)</f>
        <v>0</v>
      </c>
      <c r="G101" s="119"/>
    </row>
    <row r="102" spans="1:7" ht="13.5" hidden="1" customHeight="1" x14ac:dyDescent="0.2">
      <c r="A102" s="263"/>
      <c r="B102" s="169" t="s">
        <v>52</v>
      </c>
      <c r="C102" s="80">
        <f>C100*C101</f>
        <v>0</v>
      </c>
      <c r="D102" s="82">
        <f t="shared" ref="D102:E102" si="19">D100*D101</f>
        <v>0</v>
      </c>
      <c r="E102" s="80">
        <f t="shared" si="19"/>
        <v>0</v>
      </c>
      <c r="F102" s="79">
        <f>SUM(C102:E102)</f>
        <v>0</v>
      </c>
      <c r="G102" s="119"/>
    </row>
    <row r="103" spans="1:7" ht="13.5" hidden="1" customHeight="1" x14ac:dyDescent="0.2">
      <c r="A103" s="261" t="s">
        <v>12</v>
      </c>
      <c r="B103" s="167" t="s">
        <v>322</v>
      </c>
      <c r="C103" s="76"/>
      <c r="D103" s="76"/>
      <c r="E103" s="81"/>
      <c r="F103" s="75" t="str">
        <f>IF(ISERROR(F105/F104)," ",(F105/F104))</f>
        <v xml:space="preserve"> </v>
      </c>
      <c r="G103" s="119"/>
    </row>
    <row r="104" spans="1:7" ht="13.5" hidden="1" customHeight="1" x14ac:dyDescent="0.2">
      <c r="A104" s="262"/>
      <c r="B104" s="169" t="s">
        <v>323</v>
      </c>
      <c r="C104" s="76"/>
      <c r="D104" s="76"/>
      <c r="E104" s="76"/>
      <c r="F104" s="65">
        <f>SUM(F95,F98,F101)</f>
        <v>0</v>
      </c>
      <c r="G104" s="119"/>
    </row>
    <row r="105" spans="1:7" ht="13.5" hidden="1" customHeight="1" x14ac:dyDescent="0.2">
      <c r="A105" s="263"/>
      <c r="B105" s="169" t="s">
        <v>52</v>
      </c>
      <c r="C105" s="76"/>
      <c r="D105" s="76"/>
      <c r="E105" s="76"/>
      <c r="F105" s="75">
        <f>SUM(F96,F99,F102)</f>
        <v>0</v>
      </c>
      <c r="G105" s="119"/>
    </row>
    <row r="106" spans="1:7" ht="13.5" hidden="1" customHeight="1" x14ac:dyDescent="0.2">
      <c r="A106" s="170" t="s">
        <v>324</v>
      </c>
      <c r="B106" s="170"/>
    </row>
    <row r="107" spans="1:7" ht="13.5" hidden="1" customHeight="1" x14ac:dyDescent="0.2">
      <c r="A107" s="170"/>
      <c r="B107" s="170"/>
    </row>
    <row r="108" spans="1:7" ht="13.5" hidden="1" customHeight="1" x14ac:dyDescent="0.2">
      <c r="A108" s="170" t="s">
        <v>326</v>
      </c>
      <c r="B108" s="170"/>
      <c r="G108" s="6"/>
    </row>
    <row r="109" spans="1:7" ht="13.5" hidden="1" customHeight="1" x14ac:dyDescent="0.2">
      <c r="A109" s="259" t="s">
        <v>17</v>
      </c>
      <c r="B109" s="260"/>
      <c r="C109" s="47" t="s">
        <v>53</v>
      </c>
      <c r="D109" s="47" t="s">
        <v>54</v>
      </c>
      <c r="E109" s="47" t="s">
        <v>105</v>
      </c>
      <c r="F109" s="4" t="s">
        <v>12</v>
      </c>
      <c r="G109" s="23"/>
    </row>
    <row r="110" spans="1:7" ht="13.5" hidden="1" customHeight="1" x14ac:dyDescent="0.2">
      <c r="A110" s="261" t="s">
        <v>106</v>
      </c>
      <c r="B110" s="167" t="s">
        <v>322</v>
      </c>
      <c r="C110" s="257"/>
      <c r="D110" s="257"/>
      <c r="E110" s="257"/>
      <c r="F110" s="78" t="str">
        <f>IF(ISERROR(SUM(C112:E112)/SUM(C111:E111))," ",(SUM(C112:E112)/SUM(C111:E111)))</f>
        <v xml:space="preserve"> </v>
      </c>
      <c r="G110" s="119"/>
    </row>
    <row r="111" spans="1:7" ht="13.5" hidden="1" customHeight="1" x14ac:dyDescent="0.2">
      <c r="A111" s="262"/>
      <c r="B111" s="167" t="s">
        <v>323</v>
      </c>
      <c r="C111" s="75"/>
      <c r="D111" s="75"/>
      <c r="E111" s="75"/>
      <c r="F111" s="78">
        <f>SUM(C111:E111)</f>
        <v>0</v>
      </c>
      <c r="G111" s="119"/>
    </row>
    <row r="112" spans="1:7" ht="13.5" hidden="1" customHeight="1" x14ac:dyDescent="0.2">
      <c r="A112" s="263"/>
      <c r="B112" s="167" t="s">
        <v>52</v>
      </c>
      <c r="C112" s="75">
        <f t="shared" ref="C112" si="20">C110*C111</f>
        <v>0</v>
      </c>
      <c r="D112" s="75">
        <f t="shared" ref="D112:E112" si="21">D110*D111</f>
        <v>0</v>
      </c>
      <c r="E112" s="75">
        <f t="shared" si="21"/>
        <v>0</v>
      </c>
      <c r="F112" s="78">
        <f>SUM(C112:E112)</f>
        <v>0</v>
      </c>
      <c r="G112" s="119"/>
    </row>
    <row r="113" spans="1:7" ht="13.5" hidden="1" customHeight="1" x14ac:dyDescent="0.2">
      <c r="A113" s="261" t="s">
        <v>221</v>
      </c>
      <c r="B113" s="167" t="s">
        <v>322</v>
      </c>
      <c r="C113" s="257"/>
      <c r="D113" s="257"/>
      <c r="E113" s="257"/>
      <c r="F113" s="78" t="str">
        <f>IF(ISERROR(SUM(C115:E115)/SUM(C114:E114))," ",(SUM(C115:E115)/SUM(C114:E114)))</f>
        <v xml:space="preserve"> </v>
      </c>
      <c r="G113" s="119"/>
    </row>
    <row r="114" spans="1:7" ht="13.5" hidden="1" customHeight="1" x14ac:dyDescent="0.2">
      <c r="A114" s="262"/>
      <c r="B114" s="167" t="s">
        <v>323</v>
      </c>
      <c r="C114" s="75"/>
      <c r="D114" s="75"/>
      <c r="E114" s="75"/>
      <c r="F114" s="78">
        <f>SUM(C114:E114)</f>
        <v>0</v>
      </c>
      <c r="G114" s="119"/>
    </row>
    <row r="115" spans="1:7" ht="13.5" hidden="1" customHeight="1" x14ac:dyDescent="0.2">
      <c r="A115" s="263"/>
      <c r="B115" s="167" t="s">
        <v>52</v>
      </c>
      <c r="C115" s="75">
        <f>C113*C114</f>
        <v>0</v>
      </c>
      <c r="D115" s="75">
        <f t="shared" ref="D115:E115" si="22">D113*D114</f>
        <v>0</v>
      </c>
      <c r="E115" s="75">
        <f t="shared" si="22"/>
        <v>0</v>
      </c>
      <c r="F115" s="78">
        <f>SUM(C115:E115)</f>
        <v>0</v>
      </c>
      <c r="G115" s="119"/>
    </row>
    <row r="116" spans="1:7" ht="13.5" hidden="1" customHeight="1" x14ac:dyDescent="0.2">
      <c r="A116" s="266" t="s">
        <v>219</v>
      </c>
      <c r="B116" s="167" t="s">
        <v>322</v>
      </c>
      <c r="C116" s="257"/>
      <c r="D116" s="257"/>
      <c r="E116" s="257"/>
      <c r="F116" s="78" t="str">
        <f>IF(ISERROR(SUM(C118:E118)/SUM(C117:E117))," ",(SUM(C118:E118)/SUM(C117:E117)))</f>
        <v xml:space="preserve"> </v>
      </c>
      <c r="G116" s="119"/>
    </row>
    <row r="117" spans="1:7" ht="13.5" hidden="1" customHeight="1" x14ac:dyDescent="0.2">
      <c r="A117" s="262"/>
      <c r="B117" s="167" t="s">
        <v>323</v>
      </c>
      <c r="C117" s="75"/>
      <c r="D117" s="75"/>
      <c r="E117" s="75"/>
      <c r="F117" s="78">
        <f>SUM(C117:E117)</f>
        <v>0</v>
      </c>
      <c r="G117" s="119"/>
    </row>
    <row r="118" spans="1:7" ht="13.5" hidden="1" customHeight="1" x14ac:dyDescent="0.2">
      <c r="A118" s="263"/>
      <c r="B118" s="167" t="s">
        <v>52</v>
      </c>
      <c r="C118" s="75">
        <f>C116*C117</f>
        <v>0</v>
      </c>
      <c r="D118" s="75">
        <f t="shared" ref="D118:E118" si="23">D116*D117</f>
        <v>0</v>
      </c>
      <c r="E118" s="75">
        <f t="shared" si="23"/>
        <v>0</v>
      </c>
      <c r="F118" s="249">
        <f>SUM(C118:E118)</f>
        <v>0</v>
      </c>
      <c r="G118" s="119"/>
    </row>
    <row r="119" spans="1:7" ht="13.5" hidden="1" customHeight="1" x14ac:dyDescent="0.2">
      <c r="A119" s="266" t="s">
        <v>220</v>
      </c>
      <c r="B119" s="167" t="s">
        <v>322</v>
      </c>
      <c r="C119" s="257"/>
      <c r="D119" s="257"/>
      <c r="E119" s="257"/>
      <c r="F119" s="78" t="str">
        <f>IF(ISERROR(SUM(C121:E121)/SUM(C120:E120))," ",(SUM(C121:E121)/SUM(C120:E120)))</f>
        <v xml:space="preserve"> </v>
      </c>
      <c r="G119" s="119"/>
    </row>
    <row r="120" spans="1:7" ht="13.5" hidden="1" customHeight="1" x14ac:dyDescent="0.2">
      <c r="A120" s="262"/>
      <c r="B120" s="167" t="s">
        <v>323</v>
      </c>
      <c r="C120" s="75"/>
      <c r="D120" s="75"/>
      <c r="E120" s="75"/>
      <c r="F120" s="78">
        <f>SUM(C120:E120)</f>
        <v>0</v>
      </c>
      <c r="G120" s="119"/>
    </row>
    <row r="121" spans="1:7" ht="13.5" hidden="1" customHeight="1" x14ac:dyDescent="0.2">
      <c r="A121" s="263"/>
      <c r="B121" s="167" t="s">
        <v>52</v>
      </c>
      <c r="C121" s="75">
        <f>C119*C120</f>
        <v>0</v>
      </c>
      <c r="D121" s="75">
        <f t="shared" ref="D121:E121" si="24">D119*D120</f>
        <v>0</v>
      </c>
      <c r="E121" s="75">
        <f t="shared" si="24"/>
        <v>0</v>
      </c>
      <c r="F121" s="249">
        <f>SUM(C121:E121)</f>
        <v>0</v>
      </c>
      <c r="G121" s="119"/>
    </row>
    <row r="122" spans="1:7" ht="13.5" hidden="1" customHeight="1" x14ac:dyDescent="0.2">
      <c r="A122" s="266" t="s">
        <v>213</v>
      </c>
      <c r="B122" s="167" t="s">
        <v>322</v>
      </c>
      <c r="C122" s="257"/>
      <c r="D122" s="257"/>
      <c r="E122" s="257"/>
      <c r="F122" s="78" t="str">
        <f>IF(ISERROR(SUM(C124:E124)/SUM(C123:E123))," ",(SUM(C124:E124)/SUM(C123:E123)))</f>
        <v xml:space="preserve"> </v>
      </c>
      <c r="G122" s="119"/>
    </row>
    <row r="123" spans="1:7" ht="13.5" hidden="1" customHeight="1" x14ac:dyDescent="0.2">
      <c r="A123" s="262"/>
      <c r="B123" s="167" t="s">
        <v>323</v>
      </c>
      <c r="C123" s="75"/>
      <c r="D123" s="75"/>
      <c r="E123" s="75"/>
      <c r="F123" s="78">
        <f>SUM(C123:E123)</f>
        <v>0</v>
      </c>
      <c r="G123" s="119"/>
    </row>
    <row r="124" spans="1:7" ht="13.5" hidden="1" customHeight="1" x14ac:dyDescent="0.2">
      <c r="A124" s="263"/>
      <c r="B124" s="167" t="s">
        <v>52</v>
      </c>
      <c r="C124" s="75">
        <f>C122*C123</f>
        <v>0</v>
      </c>
      <c r="D124" s="75">
        <f t="shared" ref="D124:E124" si="25">D122*D123</f>
        <v>0</v>
      </c>
      <c r="E124" s="75">
        <f t="shared" si="25"/>
        <v>0</v>
      </c>
      <c r="F124" s="249">
        <f>SUM(C124:E124)</f>
        <v>0</v>
      </c>
      <c r="G124" s="119"/>
    </row>
    <row r="125" spans="1:7" ht="13.5" hidden="1" customHeight="1" x14ac:dyDescent="0.2">
      <c r="A125" s="261" t="s">
        <v>12</v>
      </c>
      <c r="B125" s="167" t="s">
        <v>322</v>
      </c>
      <c r="C125" s="76"/>
      <c r="D125" s="76"/>
      <c r="E125" s="76"/>
      <c r="F125" s="78" t="str">
        <f>IF(ISERROR(F127/F126)," ",(F127/F126))</f>
        <v xml:space="preserve"> </v>
      </c>
      <c r="G125" s="119"/>
    </row>
    <row r="126" spans="1:7" ht="13.5" hidden="1" customHeight="1" x14ac:dyDescent="0.2">
      <c r="A126" s="262"/>
      <c r="B126" s="167" t="s">
        <v>323</v>
      </c>
      <c r="C126" s="76"/>
      <c r="D126" s="76"/>
      <c r="E126" s="76"/>
      <c r="F126" s="250">
        <f>SUM(F111,F114,F117,F120,F123)</f>
        <v>0</v>
      </c>
      <c r="G126" s="119"/>
    </row>
    <row r="127" spans="1:7" ht="13.5" hidden="1" customHeight="1" x14ac:dyDescent="0.2">
      <c r="A127" s="263"/>
      <c r="B127" s="169" t="s">
        <v>52</v>
      </c>
      <c r="C127" s="76"/>
      <c r="D127" s="76"/>
      <c r="E127" s="76"/>
      <c r="F127" s="75">
        <f>SUM(F112,F115,F118,F121,F124)</f>
        <v>0</v>
      </c>
      <c r="G127" s="119"/>
    </row>
    <row r="128" spans="1:7" ht="13.5" hidden="1" customHeight="1" x14ac:dyDescent="0.2">
      <c r="A128" s="170" t="s">
        <v>324</v>
      </c>
      <c r="B128" s="170"/>
    </row>
    <row r="129" spans="1:7" ht="13.5" hidden="1" customHeight="1" x14ac:dyDescent="0.2">
      <c r="A129" s="170"/>
      <c r="B129" s="170"/>
    </row>
    <row r="130" spans="1:7" ht="13.5" hidden="1" customHeight="1" x14ac:dyDescent="0.2">
      <c r="A130" s="170" t="s">
        <v>327</v>
      </c>
      <c r="B130" s="170"/>
      <c r="G130" s="6"/>
    </row>
    <row r="131" spans="1:7" ht="13.5" hidden="1" customHeight="1" x14ac:dyDescent="0.2">
      <c r="A131" s="259" t="s">
        <v>17</v>
      </c>
      <c r="B131" s="260"/>
      <c r="C131" s="47" t="s">
        <v>53</v>
      </c>
      <c r="D131" s="68"/>
      <c r="E131" s="47" t="s">
        <v>105</v>
      </c>
      <c r="F131" s="4" t="s">
        <v>12</v>
      </c>
      <c r="G131" s="23"/>
    </row>
    <row r="132" spans="1:7" ht="13.5" hidden="1" customHeight="1" x14ac:dyDescent="0.2">
      <c r="A132" s="261" t="s">
        <v>223</v>
      </c>
      <c r="B132" s="167" t="s">
        <v>322</v>
      </c>
      <c r="C132" s="257"/>
      <c r="D132" s="76"/>
      <c r="E132" s="257"/>
      <c r="F132" s="78" t="str">
        <f>IF(ISERROR(SUM(C134:E134)/SUM(C133:E133))," ",(SUM(C134:E134)/SUM(C133:E133)))</f>
        <v xml:space="preserve"> </v>
      </c>
      <c r="G132" s="119"/>
    </row>
    <row r="133" spans="1:7" ht="13.5" hidden="1" customHeight="1" x14ac:dyDescent="0.2">
      <c r="A133" s="262"/>
      <c r="B133" s="167" t="s">
        <v>323</v>
      </c>
      <c r="C133" s="75"/>
      <c r="D133" s="76"/>
      <c r="E133" s="75"/>
      <c r="F133" s="78">
        <f>SUM(C133:E133)</f>
        <v>0</v>
      </c>
      <c r="G133" s="119"/>
    </row>
    <row r="134" spans="1:7" ht="13.5" hidden="1" customHeight="1" x14ac:dyDescent="0.2">
      <c r="A134" s="263"/>
      <c r="B134" s="167" t="s">
        <v>52</v>
      </c>
      <c r="C134" s="75">
        <f>C132*C133</f>
        <v>0</v>
      </c>
      <c r="D134" s="76">
        <f t="shared" ref="D134:E134" si="26">D132*D133</f>
        <v>0</v>
      </c>
      <c r="E134" s="75">
        <f t="shared" si="26"/>
        <v>0</v>
      </c>
      <c r="F134" s="78">
        <f>SUM(C134:E134)</f>
        <v>0</v>
      </c>
      <c r="G134" s="119"/>
    </row>
    <row r="135" spans="1:7" ht="13.5" hidden="1" customHeight="1" x14ac:dyDescent="0.2">
      <c r="A135" s="261" t="s">
        <v>221</v>
      </c>
      <c r="B135" s="167" t="s">
        <v>322</v>
      </c>
      <c r="C135" s="257"/>
      <c r="D135" s="76"/>
      <c r="E135" s="257"/>
      <c r="F135" s="78" t="str">
        <f>IF(ISERROR(SUM(C137:E137)/SUM(C136:E136))," ",(SUM(C137:E137)/SUM(C136:E136)))</f>
        <v xml:space="preserve"> </v>
      </c>
      <c r="G135" s="119"/>
    </row>
    <row r="136" spans="1:7" ht="13.5" hidden="1" customHeight="1" x14ac:dyDescent="0.2">
      <c r="A136" s="262"/>
      <c r="B136" s="167" t="s">
        <v>323</v>
      </c>
      <c r="C136" s="75"/>
      <c r="D136" s="76"/>
      <c r="E136" s="75"/>
      <c r="F136" s="78">
        <f>SUM(C136:E136)</f>
        <v>0</v>
      </c>
      <c r="G136" s="119"/>
    </row>
    <row r="137" spans="1:7" ht="13.5" hidden="1" customHeight="1" x14ac:dyDescent="0.2">
      <c r="A137" s="263"/>
      <c r="B137" s="167" t="s">
        <v>52</v>
      </c>
      <c r="C137" s="75">
        <f>C135*C136</f>
        <v>0</v>
      </c>
      <c r="D137" s="76">
        <f t="shared" ref="D137:E137" si="27">D135*D136</f>
        <v>0</v>
      </c>
      <c r="E137" s="75">
        <f t="shared" si="27"/>
        <v>0</v>
      </c>
      <c r="F137" s="78">
        <f>SUM(C137:E137)</f>
        <v>0</v>
      </c>
      <c r="G137" s="119"/>
    </row>
    <row r="138" spans="1:7" ht="13.5" hidden="1" customHeight="1" x14ac:dyDescent="0.2">
      <c r="A138" s="261" t="s">
        <v>212</v>
      </c>
      <c r="B138" s="167" t="s">
        <v>322</v>
      </c>
      <c r="C138" s="257"/>
      <c r="D138" s="76"/>
      <c r="E138" s="257"/>
      <c r="F138" s="78" t="str">
        <f>IF(ISERROR(SUM(C140:E140)/SUM(C139:E139))," ",(SUM(C140:E140)/SUM(C139:E139)))</f>
        <v xml:space="preserve"> </v>
      </c>
      <c r="G138" s="119"/>
    </row>
    <row r="139" spans="1:7" ht="13.5" hidden="1" customHeight="1" x14ac:dyDescent="0.2">
      <c r="A139" s="262"/>
      <c r="B139" s="167" t="s">
        <v>323</v>
      </c>
      <c r="C139" s="75"/>
      <c r="D139" s="76"/>
      <c r="E139" s="75"/>
      <c r="F139" s="78">
        <f>SUM(C139:E139)</f>
        <v>0</v>
      </c>
      <c r="G139" s="119"/>
    </row>
    <row r="140" spans="1:7" ht="13.5" hidden="1" customHeight="1" x14ac:dyDescent="0.2">
      <c r="A140" s="263"/>
      <c r="B140" s="167" t="s">
        <v>52</v>
      </c>
      <c r="C140" s="75">
        <f>C138*C139</f>
        <v>0</v>
      </c>
      <c r="D140" s="76">
        <f t="shared" ref="D140:E140" si="28">D138*D139</f>
        <v>0</v>
      </c>
      <c r="E140" s="75">
        <f t="shared" si="28"/>
        <v>0</v>
      </c>
      <c r="F140" s="249">
        <f>SUM(C140:E140)</f>
        <v>0</v>
      </c>
      <c r="G140" s="119"/>
    </row>
    <row r="141" spans="1:7" ht="13.5" hidden="1" customHeight="1" x14ac:dyDescent="0.2">
      <c r="A141" s="261" t="s">
        <v>224</v>
      </c>
      <c r="B141" s="167" t="s">
        <v>322</v>
      </c>
      <c r="C141" s="257"/>
      <c r="D141" s="76"/>
      <c r="E141" s="257"/>
      <c r="F141" s="78" t="str">
        <f>IF(ISERROR(SUM(C143:E143)/SUM(C142:E142))," ",(SUM(C143:E143)/SUM(C142:E142)))</f>
        <v xml:space="preserve"> </v>
      </c>
      <c r="G141" s="119"/>
    </row>
    <row r="142" spans="1:7" ht="13.5" hidden="1" customHeight="1" x14ac:dyDescent="0.2">
      <c r="A142" s="262"/>
      <c r="B142" s="167" t="s">
        <v>323</v>
      </c>
      <c r="C142" s="75"/>
      <c r="D142" s="76"/>
      <c r="E142" s="75"/>
      <c r="F142" s="78">
        <f>SUM(C142:E142)</f>
        <v>0</v>
      </c>
      <c r="G142" s="119"/>
    </row>
    <row r="143" spans="1:7" ht="13.5" hidden="1" customHeight="1" x14ac:dyDescent="0.2">
      <c r="A143" s="263"/>
      <c r="B143" s="167" t="s">
        <v>52</v>
      </c>
      <c r="C143" s="75">
        <f>C141*C142</f>
        <v>0</v>
      </c>
      <c r="D143" s="76">
        <f t="shared" ref="D143:E143" si="29">D141*D142</f>
        <v>0</v>
      </c>
      <c r="E143" s="75">
        <f t="shared" si="29"/>
        <v>0</v>
      </c>
      <c r="F143" s="249">
        <f>SUM(C143:E143)</f>
        <v>0</v>
      </c>
      <c r="G143" s="119"/>
    </row>
    <row r="144" spans="1:7" ht="13.5" hidden="1" customHeight="1" x14ac:dyDescent="0.2">
      <c r="A144" s="261" t="s">
        <v>12</v>
      </c>
      <c r="B144" s="167" t="s">
        <v>322</v>
      </c>
      <c r="C144" s="76"/>
      <c r="D144" s="76"/>
      <c r="E144" s="76"/>
      <c r="F144" s="78" t="str">
        <f>IF(ISERROR(F146/F145)," ",(F146/F145))</f>
        <v xml:space="preserve"> </v>
      </c>
      <c r="G144" s="119"/>
    </row>
    <row r="145" spans="1:7" ht="13.5" hidden="1" customHeight="1" x14ac:dyDescent="0.2">
      <c r="A145" s="262"/>
      <c r="B145" s="167" t="s">
        <v>323</v>
      </c>
      <c r="C145" s="76"/>
      <c r="D145" s="76"/>
      <c r="E145" s="76"/>
      <c r="F145" s="250">
        <f>SUM(F133,F139,F136,F142)</f>
        <v>0</v>
      </c>
      <c r="G145" s="119"/>
    </row>
    <row r="146" spans="1:7" ht="13.5" hidden="1" customHeight="1" x14ac:dyDescent="0.2">
      <c r="A146" s="263"/>
      <c r="B146" s="169" t="s">
        <v>52</v>
      </c>
      <c r="C146" s="76"/>
      <c r="D146" s="76"/>
      <c r="E146" s="76"/>
      <c r="F146" s="75">
        <f>SUM(F134,F140,F137,F143)</f>
        <v>0</v>
      </c>
      <c r="G146" s="119"/>
    </row>
    <row r="147" spans="1:7" ht="13.5" hidden="1" customHeight="1" x14ac:dyDescent="0.2">
      <c r="A147" s="170" t="s">
        <v>324</v>
      </c>
      <c r="B147" s="170"/>
    </row>
    <row r="148" spans="1:7" ht="13.5" hidden="1" customHeight="1" x14ac:dyDescent="0.2">
      <c r="A148" s="170"/>
      <c r="B148" s="170"/>
    </row>
    <row r="149" spans="1:7" ht="13.5" hidden="1" customHeight="1" x14ac:dyDescent="0.2">
      <c r="A149" s="170" t="s">
        <v>328</v>
      </c>
      <c r="B149" s="170"/>
      <c r="G149" s="6"/>
    </row>
    <row r="150" spans="1:7" ht="13.5" hidden="1" customHeight="1" x14ac:dyDescent="0.2">
      <c r="A150" s="259" t="s">
        <v>17</v>
      </c>
      <c r="B150" s="260"/>
      <c r="C150" s="47" t="s">
        <v>243</v>
      </c>
      <c r="D150" s="68"/>
      <c r="E150" s="68"/>
      <c r="F150" s="4" t="s">
        <v>12</v>
      </c>
      <c r="G150" s="23"/>
    </row>
    <row r="151" spans="1:7" ht="13.5" hidden="1" customHeight="1" x14ac:dyDescent="0.2">
      <c r="A151" s="261" t="s">
        <v>242</v>
      </c>
      <c r="B151" s="167" t="s">
        <v>322</v>
      </c>
      <c r="C151" s="257"/>
      <c r="D151" s="76"/>
      <c r="E151" s="76"/>
      <c r="F151" s="78" t="str">
        <f>IF(ISERROR(SUM(C153:E153)/SUM(C152:E152))," ",(SUM(C153:E153)/SUM(C152:E152)))</f>
        <v xml:space="preserve"> </v>
      </c>
      <c r="G151" s="119"/>
    </row>
    <row r="152" spans="1:7" ht="13.5" hidden="1" customHeight="1" x14ac:dyDescent="0.2">
      <c r="A152" s="262"/>
      <c r="B152" s="167" t="s">
        <v>323</v>
      </c>
      <c r="C152" s="75"/>
      <c r="D152" s="76"/>
      <c r="E152" s="76"/>
      <c r="F152" s="78">
        <f>SUM(C152:E152)</f>
        <v>0</v>
      </c>
      <c r="G152" s="119"/>
    </row>
    <row r="153" spans="1:7" ht="13.5" hidden="1" customHeight="1" x14ac:dyDescent="0.2">
      <c r="A153" s="263"/>
      <c r="B153" s="167" t="s">
        <v>52</v>
      </c>
      <c r="C153" s="75">
        <f>C151*C152</f>
        <v>0</v>
      </c>
      <c r="D153" s="76">
        <f t="shared" ref="D153:E153" si="30">D151*D152</f>
        <v>0</v>
      </c>
      <c r="E153" s="76">
        <f t="shared" si="30"/>
        <v>0</v>
      </c>
      <c r="F153" s="249">
        <f>SUM(C153:E153)</f>
        <v>0</v>
      </c>
      <c r="G153" s="119"/>
    </row>
    <row r="154" spans="1:7" ht="13.5" hidden="1" customHeight="1" x14ac:dyDescent="0.2">
      <c r="A154" s="261" t="s">
        <v>220</v>
      </c>
      <c r="B154" s="167" t="s">
        <v>322</v>
      </c>
      <c r="C154" s="257"/>
      <c r="D154" s="76"/>
      <c r="E154" s="76"/>
      <c r="F154" s="78" t="str">
        <f>IF(ISERROR(SUM(C156:E156)/SUM(C155:E155))," ",(SUM(C156:E156)/SUM(C155:E155)))</f>
        <v xml:space="preserve"> </v>
      </c>
      <c r="G154" s="119"/>
    </row>
    <row r="155" spans="1:7" ht="13.5" hidden="1" customHeight="1" x14ac:dyDescent="0.2">
      <c r="A155" s="262"/>
      <c r="B155" s="167" t="s">
        <v>323</v>
      </c>
      <c r="C155" s="75"/>
      <c r="D155" s="76"/>
      <c r="E155" s="76"/>
      <c r="F155" s="78">
        <f>SUM(C155:E155)</f>
        <v>0</v>
      </c>
      <c r="G155" s="119"/>
    </row>
    <row r="156" spans="1:7" ht="13.5" hidden="1" customHeight="1" x14ac:dyDescent="0.2">
      <c r="A156" s="263"/>
      <c r="B156" s="169" t="s">
        <v>52</v>
      </c>
      <c r="C156" s="80">
        <f>C154*C155</f>
        <v>0</v>
      </c>
      <c r="D156" s="82">
        <f t="shared" ref="D156:E156" si="31">D154*D155</f>
        <v>0</v>
      </c>
      <c r="E156" s="82">
        <f t="shared" si="31"/>
        <v>0</v>
      </c>
      <c r="F156" s="79">
        <f>SUM(C156:E156)</f>
        <v>0</v>
      </c>
      <c r="G156" s="119"/>
    </row>
    <row r="157" spans="1:7" ht="13.5" hidden="1" customHeight="1" x14ac:dyDescent="0.2">
      <c r="A157" s="261" t="s">
        <v>12</v>
      </c>
      <c r="B157" s="167" t="s">
        <v>322</v>
      </c>
      <c r="C157" s="76"/>
      <c r="D157" s="76"/>
      <c r="E157" s="81"/>
      <c r="F157" s="75" t="str">
        <f>IF(ISERROR(F159/F158)," ",(F159/F158))</f>
        <v xml:space="preserve"> </v>
      </c>
      <c r="G157" s="119"/>
    </row>
    <row r="158" spans="1:7" ht="13.5" hidden="1" customHeight="1" x14ac:dyDescent="0.2">
      <c r="A158" s="262"/>
      <c r="B158" s="169" t="s">
        <v>323</v>
      </c>
      <c r="C158" s="76"/>
      <c r="D158" s="76"/>
      <c r="E158" s="76"/>
      <c r="F158" s="65">
        <f>SUM(F152,F155)</f>
        <v>0</v>
      </c>
      <c r="G158" s="119"/>
    </row>
    <row r="159" spans="1:7" ht="13.5" hidden="1" customHeight="1" x14ac:dyDescent="0.2">
      <c r="A159" s="263"/>
      <c r="B159" s="169" t="s">
        <v>52</v>
      </c>
      <c r="C159" s="76"/>
      <c r="D159" s="76"/>
      <c r="E159" s="76"/>
      <c r="F159" s="75">
        <f>SUM(F153,F156)</f>
        <v>0</v>
      </c>
      <c r="G159" s="119"/>
    </row>
    <row r="160" spans="1:7" ht="13.5" hidden="1" customHeight="1" x14ac:dyDescent="0.2">
      <c r="A160" s="170" t="s">
        <v>324</v>
      </c>
      <c r="B160" s="170"/>
    </row>
    <row r="161" spans="1:7" ht="13.5" hidden="1" customHeight="1" x14ac:dyDescent="0.2">
      <c r="A161" s="170"/>
      <c r="B161" s="170"/>
    </row>
    <row r="162" spans="1:7" ht="13.5" hidden="1" customHeight="1" x14ac:dyDescent="0.2">
      <c r="A162" s="170" t="s">
        <v>329</v>
      </c>
      <c r="B162" s="170"/>
      <c r="G162" s="6"/>
    </row>
    <row r="163" spans="1:7" ht="13.5" hidden="1" customHeight="1" x14ac:dyDescent="0.2">
      <c r="A163" s="259" t="s">
        <v>17</v>
      </c>
      <c r="B163" s="260"/>
      <c r="C163" s="47" t="s">
        <v>243</v>
      </c>
      <c r="D163" s="68"/>
      <c r="E163" s="68"/>
      <c r="F163" s="4" t="s">
        <v>12</v>
      </c>
      <c r="G163" s="23"/>
    </row>
    <row r="164" spans="1:7" ht="13.5" hidden="1" customHeight="1" x14ac:dyDescent="0.2">
      <c r="A164" s="261" t="s">
        <v>242</v>
      </c>
      <c r="B164" s="167" t="s">
        <v>322</v>
      </c>
      <c r="C164" s="257"/>
      <c r="D164" s="76"/>
      <c r="E164" s="76"/>
      <c r="F164" s="78" t="str">
        <f>IF(ISERROR(SUM(C166:E166)/SUM(C165:E165))," ",(SUM(C166:E166)/SUM(C165:E165)))</f>
        <v xml:space="preserve"> </v>
      </c>
      <c r="G164" s="119"/>
    </row>
    <row r="165" spans="1:7" ht="13.5" hidden="1" customHeight="1" x14ac:dyDescent="0.2">
      <c r="A165" s="262"/>
      <c r="B165" s="167" t="s">
        <v>323</v>
      </c>
      <c r="C165" s="75"/>
      <c r="D165" s="76"/>
      <c r="E165" s="76"/>
      <c r="F165" s="78">
        <f>SUM(C165:E165)</f>
        <v>0</v>
      </c>
      <c r="G165" s="119"/>
    </row>
    <row r="166" spans="1:7" ht="13.5" hidden="1" customHeight="1" x14ac:dyDescent="0.2">
      <c r="A166" s="263"/>
      <c r="B166" s="167" t="s">
        <v>52</v>
      </c>
      <c r="C166" s="75">
        <f>C164*C165</f>
        <v>0</v>
      </c>
      <c r="D166" s="76">
        <f t="shared" ref="D166:E166" si="32">D164*D165</f>
        <v>0</v>
      </c>
      <c r="E166" s="76">
        <f t="shared" si="32"/>
        <v>0</v>
      </c>
      <c r="F166" s="249">
        <f>SUM(C166:E166)</f>
        <v>0</v>
      </c>
      <c r="G166" s="119"/>
    </row>
    <row r="167" spans="1:7" ht="13.5" hidden="1" customHeight="1" x14ac:dyDescent="0.2">
      <c r="A167" s="261" t="s">
        <v>220</v>
      </c>
      <c r="B167" s="167" t="s">
        <v>322</v>
      </c>
      <c r="C167" s="257"/>
      <c r="D167" s="76"/>
      <c r="E167" s="76"/>
      <c r="F167" s="78" t="str">
        <f>IF(ISERROR(SUM(C169:E169)/SUM(C168:E168))," ",(SUM(C169:E169)/SUM(C168:E168)))</f>
        <v xml:space="preserve"> </v>
      </c>
      <c r="G167" s="119"/>
    </row>
    <row r="168" spans="1:7" ht="13.5" hidden="1" customHeight="1" x14ac:dyDescent="0.2">
      <c r="A168" s="262"/>
      <c r="B168" s="167" t="s">
        <v>323</v>
      </c>
      <c r="C168" s="75"/>
      <c r="D168" s="76"/>
      <c r="E168" s="76"/>
      <c r="F168" s="78">
        <f>SUM(C168:E168)</f>
        <v>0</v>
      </c>
      <c r="G168" s="119"/>
    </row>
    <row r="169" spans="1:7" ht="13.5" hidden="1" customHeight="1" x14ac:dyDescent="0.2">
      <c r="A169" s="263"/>
      <c r="B169" s="167" t="s">
        <v>52</v>
      </c>
      <c r="C169" s="75">
        <f>C167*C168</f>
        <v>0</v>
      </c>
      <c r="D169" s="76">
        <f t="shared" ref="D169:E169" si="33">D167*D168</f>
        <v>0</v>
      </c>
      <c r="E169" s="76">
        <f t="shared" si="33"/>
        <v>0</v>
      </c>
      <c r="F169" s="249">
        <f>SUM(C169:E169)</f>
        <v>0</v>
      </c>
      <c r="G169" s="119"/>
    </row>
    <row r="170" spans="1:7" ht="13.5" hidden="1" customHeight="1" x14ac:dyDescent="0.2">
      <c r="A170" s="261" t="s">
        <v>12</v>
      </c>
      <c r="B170" s="167" t="s">
        <v>322</v>
      </c>
      <c r="C170" s="76"/>
      <c r="D170" s="76"/>
      <c r="E170" s="76"/>
      <c r="F170" s="78" t="str">
        <f>IF(ISERROR(F172/F171)," ",(F172/F171))</f>
        <v xml:space="preserve"> </v>
      </c>
      <c r="G170" s="119"/>
    </row>
    <row r="171" spans="1:7" ht="13.5" hidden="1" customHeight="1" x14ac:dyDescent="0.2">
      <c r="A171" s="262"/>
      <c r="B171" s="169" t="s">
        <v>323</v>
      </c>
      <c r="C171" s="76"/>
      <c r="D171" s="76"/>
      <c r="E171" s="76"/>
      <c r="F171" s="65">
        <f>SUM(F165,F168)</f>
        <v>0</v>
      </c>
      <c r="G171" s="119"/>
    </row>
    <row r="172" spans="1:7" ht="13.5" hidden="1" customHeight="1" x14ac:dyDescent="0.2">
      <c r="A172" s="263"/>
      <c r="B172" s="169" t="s">
        <v>52</v>
      </c>
      <c r="C172" s="76"/>
      <c r="D172" s="76"/>
      <c r="E172" s="76"/>
      <c r="F172" s="75">
        <f>SUM(F166,F169)</f>
        <v>0</v>
      </c>
      <c r="G172" s="119"/>
    </row>
    <row r="173" spans="1:7" ht="13.5" hidden="1" customHeight="1" x14ac:dyDescent="0.2">
      <c r="A173" s="170" t="s">
        <v>324</v>
      </c>
      <c r="B173" s="170"/>
    </row>
    <row r="174" spans="1:7" ht="13.5" hidden="1" customHeight="1" x14ac:dyDescent="0.2">
      <c r="A174" s="170"/>
      <c r="B174" s="170"/>
    </row>
    <row r="175" spans="1:7" ht="13.5" hidden="1" customHeight="1" x14ac:dyDescent="0.2">
      <c r="A175" s="170" t="s">
        <v>330</v>
      </c>
      <c r="B175" s="170"/>
      <c r="G175" s="6"/>
    </row>
    <row r="176" spans="1:7" ht="13.5" hidden="1" customHeight="1" x14ac:dyDescent="0.2">
      <c r="A176" s="259" t="s">
        <v>17</v>
      </c>
      <c r="B176" s="260"/>
      <c r="C176" s="47" t="s">
        <v>243</v>
      </c>
      <c r="D176" s="68"/>
      <c r="E176" s="68"/>
      <c r="F176" s="4" t="s">
        <v>12</v>
      </c>
      <c r="G176" s="23"/>
    </row>
    <row r="177" spans="1:7" ht="13.5" hidden="1" customHeight="1" x14ac:dyDescent="0.2">
      <c r="A177" s="261" t="s">
        <v>242</v>
      </c>
      <c r="B177" s="167" t="s">
        <v>322</v>
      </c>
      <c r="C177" s="257"/>
      <c r="D177" s="76"/>
      <c r="E177" s="76"/>
      <c r="F177" s="78" t="str">
        <f>IF(ISERROR(SUM(C179:E179)/SUM(C178:E178))," ",(SUM(C179:E179)/SUM(C178:E178)))</f>
        <v xml:space="preserve"> </v>
      </c>
      <c r="G177" s="119"/>
    </row>
    <row r="178" spans="1:7" ht="13.5" hidden="1" customHeight="1" x14ac:dyDescent="0.2">
      <c r="A178" s="262"/>
      <c r="B178" s="167" t="s">
        <v>323</v>
      </c>
      <c r="C178" s="75"/>
      <c r="D178" s="76"/>
      <c r="E178" s="76"/>
      <c r="F178" s="78">
        <f>SUM(C178:E178)</f>
        <v>0</v>
      </c>
      <c r="G178" s="119"/>
    </row>
    <row r="179" spans="1:7" ht="13.5" hidden="1" customHeight="1" x14ac:dyDescent="0.2">
      <c r="A179" s="263"/>
      <c r="B179" s="167" t="s">
        <v>52</v>
      </c>
      <c r="C179" s="75">
        <f>C177*C178</f>
        <v>0</v>
      </c>
      <c r="D179" s="76">
        <f t="shared" ref="D179:E179" si="34">D177*D178</f>
        <v>0</v>
      </c>
      <c r="E179" s="76">
        <f t="shared" si="34"/>
        <v>0</v>
      </c>
      <c r="F179" s="249">
        <f>SUM(C179:E179)</f>
        <v>0</v>
      </c>
      <c r="G179" s="119"/>
    </row>
    <row r="180" spans="1:7" ht="13.5" hidden="1" customHeight="1" x14ac:dyDescent="0.2">
      <c r="A180" s="261" t="s">
        <v>220</v>
      </c>
      <c r="B180" s="167" t="s">
        <v>322</v>
      </c>
      <c r="C180" s="257"/>
      <c r="D180" s="76"/>
      <c r="E180" s="76"/>
      <c r="F180" s="78" t="str">
        <f>IF(ISERROR(SUM(C182:E182)/SUM(C181:E181))," ",(SUM(C182:E182)/SUM(C181:E181)))</f>
        <v xml:space="preserve"> </v>
      </c>
      <c r="G180" s="119"/>
    </row>
    <row r="181" spans="1:7" ht="13.5" hidden="1" customHeight="1" x14ac:dyDescent="0.2">
      <c r="A181" s="262"/>
      <c r="B181" s="167" t="s">
        <v>323</v>
      </c>
      <c r="C181" s="75"/>
      <c r="D181" s="76"/>
      <c r="E181" s="76"/>
      <c r="F181" s="78">
        <f>SUM(C181:E181)</f>
        <v>0</v>
      </c>
      <c r="G181" s="119"/>
    </row>
    <row r="182" spans="1:7" ht="13.5" hidden="1" customHeight="1" x14ac:dyDescent="0.2">
      <c r="A182" s="263"/>
      <c r="B182" s="167" t="s">
        <v>52</v>
      </c>
      <c r="C182" s="75">
        <f>C180*C181</f>
        <v>0</v>
      </c>
      <c r="D182" s="76">
        <f t="shared" ref="D182:E182" si="35">D180*D181</f>
        <v>0</v>
      </c>
      <c r="E182" s="76">
        <f t="shared" si="35"/>
        <v>0</v>
      </c>
      <c r="F182" s="249">
        <f>SUM(C182:E182)</f>
        <v>0</v>
      </c>
      <c r="G182" s="119"/>
    </row>
    <row r="183" spans="1:7" ht="13.5" hidden="1" customHeight="1" x14ac:dyDescent="0.2">
      <c r="A183" s="261" t="s">
        <v>12</v>
      </c>
      <c r="B183" s="167" t="s">
        <v>322</v>
      </c>
      <c r="C183" s="76"/>
      <c r="D183" s="76"/>
      <c r="E183" s="76"/>
      <c r="F183" s="78" t="str">
        <f>IF(ISERROR(F185/F184)," ",(F185/F184))</f>
        <v xml:space="preserve"> </v>
      </c>
      <c r="G183" s="119"/>
    </row>
    <row r="184" spans="1:7" ht="13.5" hidden="1" customHeight="1" x14ac:dyDescent="0.2">
      <c r="A184" s="262"/>
      <c r="B184" s="169" t="s">
        <v>323</v>
      </c>
      <c r="C184" s="76"/>
      <c r="D184" s="76"/>
      <c r="E184" s="76"/>
      <c r="F184" s="65">
        <f>SUM(F178,F181)</f>
        <v>0</v>
      </c>
      <c r="G184" s="119"/>
    </row>
    <row r="185" spans="1:7" ht="13.5" hidden="1" customHeight="1" x14ac:dyDescent="0.2">
      <c r="A185" s="263"/>
      <c r="B185" s="169" t="s">
        <v>52</v>
      </c>
      <c r="C185" s="76"/>
      <c r="D185" s="76"/>
      <c r="E185" s="76"/>
      <c r="F185" s="75">
        <f>SUM(F179,F182)</f>
        <v>0</v>
      </c>
      <c r="G185" s="119"/>
    </row>
    <row r="186" spans="1:7" ht="13.5" hidden="1" customHeight="1" x14ac:dyDescent="0.2">
      <c r="A186" s="170" t="s">
        <v>324</v>
      </c>
      <c r="B186" s="170"/>
    </row>
    <row r="187" spans="1:7" ht="13.5" hidden="1" customHeight="1" x14ac:dyDescent="0.2">
      <c r="A187" s="170"/>
      <c r="B187" s="170"/>
    </row>
    <row r="188" spans="1:7" ht="13.5" hidden="1" customHeight="1" x14ac:dyDescent="0.2">
      <c r="A188" s="170" t="s">
        <v>331</v>
      </c>
      <c r="B188" s="170"/>
      <c r="G188" s="6"/>
    </row>
    <row r="189" spans="1:7" ht="13.5" hidden="1" customHeight="1" x14ac:dyDescent="0.2">
      <c r="A189" s="259" t="s">
        <v>17</v>
      </c>
      <c r="B189" s="260"/>
      <c r="C189" s="47" t="s">
        <v>243</v>
      </c>
      <c r="D189" s="68"/>
      <c r="E189" s="68"/>
      <c r="F189" s="4" t="s">
        <v>12</v>
      </c>
      <c r="G189" s="23"/>
    </row>
    <row r="190" spans="1:7" ht="13.5" hidden="1" customHeight="1" x14ac:dyDescent="0.2">
      <c r="A190" s="261" t="s">
        <v>242</v>
      </c>
      <c r="B190" s="167" t="s">
        <v>322</v>
      </c>
      <c r="C190" s="257"/>
      <c r="D190" s="76"/>
      <c r="E190" s="76"/>
      <c r="F190" s="78" t="str">
        <f>IF(ISERROR(SUM(C192:E192)/SUM(C191:E191))," ",(SUM(C192:E192)/SUM(C191:E191)))</f>
        <v xml:space="preserve"> </v>
      </c>
      <c r="G190" s="119"/>
    </row>
    <row r="191" spans="1:7" ht="13.5" hidden="1" customHeight="1" x14ac:dyDescent="0.2">
      <c r="A191" s="262"/>
      <c r="B191" s="167" t="s">
        <v>323</v>
      </c>
      <c r="C191" s="75"/>
      <c r="D191" s="76"/>
      <c r="E191" s="76"/>
      <c r="F191" s="78">
        <f>SUM(C191:E191)</f>
        <v>0</v>
      </c>
      <c r="G191" s="119"/>
    </row>
    <row r="192" spans="1:7" ht="13.5" hidden="1" customHeight="1" x14ac:dyDescent="0.2">
      <c r="A192" s="263"/>
      <c r="B192" s="167" t="s">
        <v>52</v>
      </c>
      <c r="C192" s="75">
        <f>C190*C191</f>
        <v>0</v>
      </c>
      <c r="D192" s="76">
        <f t="shared" ref="D192:E192" si="36">D190*D191</f>
        <v>0</v>
      </c>
      <c r="E192" s="76">
        <f t="shared" si="36"/>
        <v>0</v>
      </c>
      <c r="F192" s="249">
        <f>SUM(C192:E192)</f>
        <v>0</v>
      </c>
      <c r="G192" s="119"/>
    </row>
    <row r="193" spans="1:7" ht="13.5" hidden="1" customHeight="1" x14ac:dyDescent="0.2">
      <c r="A193" s="261" t="s">
        <v>220</v>
      </c>
      <c r="B193" s="167" t="s">
        <v>322</v>
      </c>
      <c r="C193" s="257"/>
      <c r="D193" s="76"/>
      <c r="E193" s="76"/>
      <c r="F193" s="78" t="str">
        <f>IF(ISERROR(SUM(C195:E195)/SUM(C194:E194))," ",(SUM(C195:E195)/SUM(C194:E194)))</f>
        <v xml:space="preserve"> </v>
      </c>
      <c r="G193" s="119"/>
    </row>
    <row r="194" spans="1:7" ht="13.5" hidden="1" customHeight="1" x14ac:dyDescent="0.2">
      <c r="A194" s="262"/>
      <c r="B194" s="167" t="s">
        <v>323</v>
      </c>
      <c r="C194" s="75"/>
      <c r="D194" s="76"/>
      <c r="E194" s="76"/>
      <c r="F194" s="78">
        <f>SUM(C194:E194)</f>
        <v>0</v>
      </c>
      <c r="G194" s="119"/>
    </row>
    <row r="195" spans="1:7" ht="13.5" hidden="1" customHeight="1" x14ac:dyDescent="0.2">
      <c r="A195" s="263"/>
      <c r="B195" s="167" t="s">
        <v>52</v>
      </c>
      <c r="C195" s="75">
        <f>C193*C194</f>
        <v>0</v>
      </c>
      <c r="D195" s="76">
        <f t="shared" ref="D195:E195" si="37">D193*D194</f>
        <v>0</v>
      </c>
      <c r="E195" s="76">
        <f t="shared" si="37"/>
        <v>0</v>
      </c>
      <c r="F195" s="249">
        <f>SUM(C195:E195)</f>
        <v>0</v>
      </c>
      <c r="G195" s="119"/>
    </row>
    <row r="196" spans="1:7" ht="13.5" hidden="1" customHeight="1" x14ac:dyDescent="0.2">
      <c r="A196" s="261" t="s">
        <v>12</v>
      </c>
      <c r="B196" s="167" t="s">
        <v>322</v>
      </c>
      <c r="C196" s="76"/>
      <c r="D196" s="76"/>
      <c r="E196" s="76"/>
      <c r="F196" s="78" t="str">
        <f>IF(ISERROR(F198/F197)," ",(F198/F197))</f>
        <v xml:space="preserve"> </v>
      </c>
      <c r="G196" s="119"/>
    </row>
    <row r="197" spans="1:7" ht="13.5" hidden="1" customHeight="1" x14ac:dyDescent="0.2">
      <c r="A197" s="262"/>
      <c r="B197" s="169" t="s">
        <v>323</v>
      </c>
      <c r="C197" s="76"/>
      <c r="D197" s="76"/>
      <c r="E197" s="76"/>
      <c r="F197" s="65">
        <f>SUM(F191,F194)</f>
        <v>0</v>
      </c>
      <c r="G197" s="119"/>
    </row>
    <row r="198" spans="1:7" ht="13.5" hidden="1" customHeight="1" x14ac:dyDescent="0.2">
      <c r="A198" s="263"/>
      <c r="B198" s="169" t="s">
        <v>52</v>
      </c>
      <c r="C198" s="76"/>
      <c r="D198" s="76"/>
      <c r="E198" s="76"/>
      <c r="F198" s="75">
        <f>SUM(F192,F195)</f>
        <v>0</v>
      </c>
      <c r="G198" s="119"/>
    </row>
    <row r="199" spans="1:7" ht="13.5" hidden="1" customHeight="1" x14ac:dyDescent="0.2">
      <c r="A199" s="170" t="s">
        <v>324</v>
      </c>
      <c r="B199" s="170"/>
    </row>
    <row r="200" spans="1:7" ht="13.5" hidden="1" customHeight="1" x14ac:dyDescent="0.2">
      <c r="A200" s="170"/>
      <c r="B200" s="170"/>
    </row>
    <row r="201" spans="1:7" ht="13.5" hidden="1" customHeight="1" x14ac:dyDescent="0.2">
      <c r="A201" s="170" t="s">
        <v>332</v>
      </c>
      <c r="B201" s="170"/>
      <c r="G201" s="6"/>
    </row>
    <row r="202" spans="1:7" ht="13.5" hidden="1" customHeight="1" x14ac:dyDescent="0.2">
      <c r="A202" s="259" t="s">
        <v>17</v>
      </c>
      <c r="B202" s="260"/>
      <c r="C202" s="47" t="s">
        <v>243</v>
      </c>
      <c r="D202" s="68"/>
      <c r="E202" s="68"/>
      <c r="F202" s="4" t="s">
        <v>12</v>
      </c>
      <c r="G202" s="23"/>
    </row>
    <row r="203" spans="1:7" ht="13.5" hidden="1" customHeight="1" x14ac:dyDescent="0.2">
      <c r="A203" s="261" t="s">
        <v>242</v>
      </c>
      <c r="B203" s="167" t="s">
        <v>322</v>
      </c>
      <c r="C203" s="257"/>
      <c r="D203" s="76"/>
      <c r="E203" s="76"/>
      <c r="F203" s="78" t="str">
        <f>IF(ISERROR(SUM(C205:E205)/SUM(C204:E204))," ",(SUM(C205:E205)/SUM(C204:E204)))</f>
        <v xml:space="preserve"> </v>
      </c>
      <c r="G203" s="119"/>
    </row>
    <row r="204" spans="1:7" ht="13.5" hidden="1" customHeight="1" x14ac:dyDescent="0.2">
      <c r="A204" s="262"/>
      <c r="B204" s="167" t="s">
        <v>323</v>
      </c>
      <c r="C204" s="75"/>
      <c r="D204" s="76"/>
      <c r="E204" s="76"/>
      <c r="F204" s="78">
        <f>SUM(C204:E204)</f>
        <v>0</v>
      </c>
      <c r="G204" s="119"/>
    </row>
    <row r="205" spans="1:7" ht="13.5" hidden="1" customHeight="1" x14ac:dyDescent="0.2">
      <c r="A205" s="263"/>
      <c r="B205" s="167" t="s">
        <v>52</v>
      </c>
      <c r="C205" s="75">
        <f>C203*C204</f>
        <v>0</v>
      </c>
      <c r="D205" s="76">
        <f t="shared" ref="D205:E205" si="38">D203*D204</f>
        <v>0</v>
      </c>
      <c r="E205" s="76">
        <f t="shared" si="38"/>
        <v>0</v>
      </c>
      <c r="F205" s="249">
        <f>SUM(C205:E205)</f>
        <v>0</v>
      </c>
      <c r="G205" s="119"/>
    </row>
    <row r="206" spans="1:7" ht="13.5" hidden="1" customHeight="1" x14ac:dyDescent="0.2">
      <c r="A206" s="261" t="s">
        <v>220</v>
      </c>
      <c r="B206" s="167" t="s">
        <v>322</v>
      </c>
      <c r="C206" s="257"/>
      <c r="D206" s="76"/>
      <c r="E206" s="76"/>
      <c r="F206" s="78" t="str">
        <f>IF(ISERROR(SUM(C208:E208)/SUM(C207:E207))," ",(SUM(C208:E208)/SUM(C207:E207)))</f>
        <v xml:space="preserve"> </v>
      </c>
      <c r="G206" s="119"/>
    </row>
    <row r="207" spans="1:7" ht="13.5" hidden="1" customHeight="1" x14ac:dyDescent="0.2">
      <c r="A207" s="262"/>
      <c r="B207" s="167" t="s">
        <v>323</v>
      </c>
      <c r="C207" s="75"/>
      <c r="D207" s="76"/>
      <c r="E207" s="76"/>
      <c r="F207" s="78">
        <f>SUM(C207:E207)</f>
        <v>0</v>
      </c>
      <c r="G207" s="119"/>
    </row>
    <row r="208" spans="1:7" ht="13.5" hidden="1" customHeight="1" x14ac:dyDescent="0.2">
      <c r="A208" s="263"/>
      <c r="B208" s="167" t="s">
        <v>52</v>
      </c>
      <c r="C208" s="75">
        <f>C206*C207</f>
        <v>0</v>
      </c>
      <c r="D208" s="76">
        <f t="shared" ref="D208:E208" si="39">D206*D207</f>
        <v>0</v>
      </c>
      <c r="E208" s="76">
        <f t="shared" si="39"/>
        <v>0</v>
      </c>
      <c r="F208" s="249">
        <f>SUM(C208:E208)</f>
        <v>0</v>
      </c>
      <c r="G208" s="119"/>
    </row>
    <row r="209" spans="1:7" ht="13.5" hidden="1" customHeight="1" x14ac:dyDescent="0.2">
      <c r="A209" s="261" t="s">
        <v>12</v>
      </c>
      <c r="B209" s="167" t="s">
        <v>322</v>
      </c>
      <c r="C209" s="76"/>
      <c r="D209" s="76"/>
      <c r="E209" s="81"/>
      <c r="F209" s="75" t="str">
        <f>IF(ISERROR(F211/F210)," ",(F211/F210))</f>
        <v xml:space="preserve"> </v>
      </c>
      <c r="G209" s="119"/>
    </row>
    <row r="210" spans="1:7" ht="13.5" hidden="1" customHeight="1" x14ac:dyDescent="0.2">
      <c r="A210" s="262"/>
      <c r="B210" s="169" t="s">
        <v>323</v>
      </c>
      <c r="C210" s="76"/>
      <c r="D210" s="76"/>
      <c r="E210" s="76"/>
      <c r="F210" s="65">
        <f>SUM(F204,F207)</f>
        <v>0</v>
      </c>
      <c r="G210" s="119"/>
    </row>
    <row r="211" spans="1:7" ht="13.5" hidden="1" customHeight="1" x14ac:dyDescent="0.2">
      <c r="A211" s="263"/>
      <c r="B211" s="169" t="s">
        <v>52</v>
      </c>
      <c r="C211" s="76"/>
      <c r="D211" s="76"/>
      <c r="E211" s="76"/>
      <c r="F211" s="75">
        <f>SUM(F205,F208)</f>
        <v>0</v>
      </c>
      <c r="G211" s="119"/>
    </row>
    <row r="212" spans="1:7" ht="13.5" hidden="1" customHeight="1" x14ac:dyDescent="0.2">
      <c r="A212" s="170" t="s">
        <v>324</v>
      </c>
      <c r="B212" s="170"/>
    </row>
    <row r="213" spans="1:7" ht="13.5" hidden="1" customHeight="1" x14ac:dyDescent="0.2">
      <c r="A213" s="170"/>
      <c r="B213" s="170"/>
    </row>
    <row r="214" spans="1:7" ht="13.5" hidden="1" customHeight="1" x14ac:dyDescent="0.2">
      <c r="A214" s="170" t="s">
        <v>333</v>
      </c>
      <c r="B214" s="170"/>
      <c r="G214" s="6"/>
    </row>
    <row r="215" spans="1:7" ht="13.5" hidden="1" customHeight="1" x14ac:dyDescent="0.2">
      <c r="A215" s="259" t="s">
        <v>17</v>
      </c>
      <c r="B215" s="260"/>
      <c r="C215" s="47" t="s">
        <v>53</v>
      </c>
      <c r="D215" s="68"/>
      <c r="E215" s="47" t="s">
        <v>105</v>
      </c>
      <c r="F215" s="4" t="s">
        <v>12</v>
      </c>
      <c r="G215" s="23"/>
    </row>
    <row r="216" spans="1:7" ht="13.5" hidden="1" customHeight="1" x14ac:dyDescent="0.2">
      <c r="A216" s="261" t="s">
        <v>240</v>
      </c>
      <c r="B216" s="167" t="s">
        <v>322</v>
      </c>
      <c r="C216" s="257"/>
      <c r="D216" s="76"/>
      <c r="E216" s="257"/>
      <c r="F216" s="78" t="str">
        <f>IF(ISERROR(SUM(C218:E218)/SUM(C217:E217))," ",(SUM(C218:E218)/SUM(C217:E217)))</f>
        <v xml:space="preserve"> </v>
      </c>
      <c r="G216" s="119"/>
    </row>
    <row r="217" spans="1:7" ht="13.5" hidden="1" customHeight="1" x14ac:dyDescent="0.2">
      <c r="A217" s="262"/>
      <c r="B217" s="167" t="s">
        <v>323</v>
      </c>
      <c r="C217" s="75"/>
      <c r="D217" s="76"/>
      <c r="E217" s="75"/>
      <c r="F217" s="78">
        <f>SUM(C217:E217)</f>
        <v>0</v>
      </c>
      <c r="G217" s="119"/>
    </row>
    <row r="218" spans="1:7" ht="13.5" hidden="1" customHeight="1" x14ac:dyDescent="0.2">
      <c r="A218" s="263"/>
      <c r="B218" s="167" t="s">
        <v>52</v>
      </c>
      <c r="C218" s="75">
        <f>C216*C217</f>
        <v>0</v>
      </c>
      <c r="D218" s="76"/>
      <c r="E218" s="75">
        <f>E216*E217</f>
        <v>0</v>
      </c>
      <c r="F218" s="78">
        <f>SUM(C218:E218)</f>
        <v>0</v>
      </c>
      <c r="G218" s="119"/>
    </row>
    <row r="219" spans="1:7" ht="13.5" hidden="1" customHeight="1" x14ac:dyDescent="0.2">
      <c r="A219" s="261" t="s">
        <v>225</v>
      </c>
      <c r="B219" s="167" t="s">
        <v>322</v>
      </c>
      <c r="C219" s="257"/>
      <c r="D219" s="76"/>
      <c r="E219" s="257"/>
      <c r="F219" s="78" t="str">
        <f>IF(ISERROR(SUM(C221:E221)/SUM(C220:E220))," ",(SUM(C221:E221)/SUM(C220:E220)))</f>
        <v xml:space="preserve"> </v>
      </c>
      <c r="G219" s="119"/>
    </row>
    <row r="220" spans="1:7" ht="13.5" hidden="1" customHeight="1" x14ac:dyDescent="0.2">
      <c r="A220" s="262"/>
      <c r="B220" s="167" t="s">
        <v>323</v>
      </c>
      <c r="C220" s="75"/>
      <c r="D220" s="76"/>
      <c r="E220" s="75"/>
      <c r="F220" s="78">
        <f>SUM(C220:E220)</f>
        <v>0</v>
      </c>
      <c r="G220" s="119"/>
    </row>
    <row r="221" spans="1:7" ht="13.5" hidden="1" customHeight="1" x14ac:dyDescent="0.2">
      <c r="A221" s="263"/>
      <c r="B221" s="167" t="s">
        <v>52</v>
      </c>
      <c r="C221" s="75">
        <f>C219*C220</f>
        <v>0</v>
      </c>
      <c r="D221" s="76"/>
      <c r="E221" s="75">
        <f>E219*E220</f>
        <v>0</v>
      </c>
      <c r="F221" s="78">
        <f>SUM(C221:E221)</f>
        <v>0</v>
      </c>
      <c r="G221" s="119"/>
    </row>
    <row r="222" spans="1:7" ht="13.5" hidden="1" customHeight="1" x14ac:dyDescent="0.2">
      <c r="A222" s="261" t="s">
        <v>226</v>
      </c>
      <c r="B222" s="167" t="s">
        <v>322</v>
      </c>
      <c r="C222" s="257"/>
      <c r="D222" s="76"/>
      <c r="E222" s="257"/>
      <c r="F222" s="78" t="str">
        <f>IF(ISERROR(SUM(C224:E224)/SUM(C223:E223))," ",(SUM(C224:E224)/SUM(C223:E223)))</f>
        <v xml:space="preserve"> </v>
      </c>
      <c r="G222" s="119"/>
    </row>
    <row r="223" spans="1:7" ht="13.5" hidden="1" customHeight="1" x14ac:dyDescent="0.2">
      <c r="A223" s="262"/>
      <c r="B223" s="167" t="s">
        <v>323</v>
      </c>
      <c r="C223" s="75"/>
      <c r="D223" s="76"/>
      <c r="E223" s="75"/>
      <c r="F223" s="78">
        <f>SUM(C223:E223)</f>
        <v>0</v>
      </c>
      <c r="G223" s="119"/>
    </row>
    <row r="224" spans="1:7" ht="13.5" hidden="1" customHeight="1" x14ac:dyDescent="0.2">
      <c r="A224" s="263"/>
      <c r="B224" s="167" t="s">
        <v>52</v>
      </c>
      <c r="C224" s="75">
        <f t="shared" ref="C224" si="40">C222*C223</f>
        <v>0</v>
      </c>
      <c r="D224" s="76"/>
      <c r="E224" s="75">
        <f t="shared" ref="E224" si="41">E222*E223</f>
        <v>0</v>
      </c>
      <c r="F224" s="78">
        <f>SUM(C224:E224)</f>
        <v>0</v>
      </c>
      <c r="G224" s="119"/>
    </row>
    <row r="225" spans="1:7" ht="13.5" hidden="1" customHeight="1" x14ac:dyDescent="0.2">
      <c r="A225" s="261" t="s">
        <v>227</v>
      </c>
      <c r="B225" s="167" t="s">
        <v>322</v>
      </c>
      <c r="C225" s="257"/>
      <c r="D225" s="76"/>
      <c r="E225" s="257"/>
      <c r="F225" s="78" t="str">
        <f>IF(ISERROR(SUM(C227:E227)/SUM(C226:E226))," ",(SUM(C227:E227)/SUM(C226:E226)))</f>
        <v xml:space="preserve"> </v>
      </c>
      <c r="G225" s="119"/>
    </row>
    <row r="226" spans="1:7" ht="13.5" hidden="1" customHeight="1" x14ac:dyDescent="0.2">
      <c r="A226" s="262"/>
      <c r="B226" s="167" t="s">
        <v>323</v>
      </c>
      <c r="C226" s="75"/>
      <c r="D226" s="76"/>
      <c r="E226" s="75"/>
      <c r="F226" s="78">
        <f>SUM(C226:E226)</f>
        <v>0</v>
      </c>
      <c r="G226" s="119"/>
    </row>
    <row r="227" spans="1:7" ht="13.5" hidden="1" customHeight="1" x14ac:dyDescent="0.2">
      <c r="A227" s="263"/>
      <c r="B227" s="169" t="s">
        <v>52</v>
      </c>
      <c r="C227" s="80">
        <f t="shared" ref="C227" si="42">C225*C226</f>
        <v>0</v>
      </c>
      <c r="D227" s="82"/>
      <c r="E227" s="80">
        <f t="shared" ref="E227" si="43">E225*E226</f>
        <v>0</v>
      </c>
      <c r="F227" s="75">
        <f>SUM(C227:E227)</f>
        <v>0</v>
      </c>
      <c r="G227" s="119"/>
    </row>
    <row r="228" spans="1:7" ht="13.5" hidden="1" customHeight="1" x14ac:dyDescent="0.2">
      <c r="A228" s="261" t="s">
        <v>12</v>
      </c>
      <c r="B228" s="167" t="s">
        <v>322</v>
      </c>
      <c r="C228" s="76"/>
      <c r="D228" s="76"/>
      <c r="E228" s="81"/>
      <c r="F228" s="75" t="str">
        <f>IF(ISERROR(F230/F229)," ",(F230/F229))</f>
        <v xml:space="preserve"> </v>
      </c>
      <c r="G228" s="119"/>
    </row>
    <row r="229" spans="1:7" ht="13.5" hidden="1" customHeight="1" x14ac:dyDescent="0.2">
      <c r="A229" s="262"/>
      <c r="B229" s="169" t="s">
        <v>323</v>
      </c>
      <c r="C229" s="76"/>
      <c r="D229" s="76"/>
      <c r="E229" s="76"/>
      <c r="F229" s="65">
        <f>SUM(F217,F220,F223,F226)</f>
        <v>0</v>
      </c>
      <c r="G229" s="119"/>
    </row>
    <row r="230" spans="1:7" ht="13.5" hidden="1" customHeight="1" x14ac:dyDescent="0.2">
      <c r="A230" s="263"/>
      <c r="B230" s="169" t="s">
        <v>52</v>
      </c>
      <c r="C230" s="76"/>
      <c r="D230" s="76"/>
      <c r="E230" s="76"/>
      <c r="F230" s="75">
        <f>SUM(F218,F221,F224,F227)</f>
        <v>0</v>
      </c>
      <c r="G230" s="119"/>
    </row>
    <row r="231" spans="1:7" ht="13.5" hidden="1" customHeight="1" x14ac:dyDescent="0.2">
      <c r="A231" s="170" t="s">
        <v>324</v>
      </c>
      <c r="B231" s="170"/>
    </row>
    <row r="232" spans="1:7" ht="13.5" hidden="1" customHeight="1" x14ac:dyDescent="0.2">
      <c r="A232" s="170"/>
      <c r="B232" s="170"/>
    </row>
    <row r="233" spans="1:7" ht="13.5" hidden="1" customHeight="1" x14ac:dyDescent="0.2">
      <c r="A233" s="170" t="s">
        <v>334</v>
      </c>
      <c r="B233" s="170"/>
      <c r="G233" s="6"/>
    </row>
    <row r="234" spans="1:7" ht="13.5" hidden="1" customHeight="1" x14ac:dyDescent="0.2">
      <c r="A234" s="259" t="s">
        <v>17</v>
      </c>
      <c r="B234" s="260"/>
      <c r="C234" s="47" t="s">
        <v>53</v>
      </c>
      <c r="D234" s="68"/>
      <c r="E234" s="47" t="s">
        <v>105</v>
      </c>
      <c r="F234" s="4" t="s">
        <v>12</v>
      </c>
      <c r="G234" s="23"/>
    </row>
    <row r="235" spans="1:7" ht="13.5" hidden="1" customHeight="1" x14ac:dyDescent="0.2">
      <c r="A235" s="261" t="s">
        <v>240</v>
      </c>
      <c r="B235" s="167" t="s">
        <v>322</v>
      </c>
      <c r="C235" s="257"/>
      <c r="D235" s="76"/>
      <c r="E235" s="257"/>
      <c r="F235" s="78" t="str">
        <f>IF(ISERROR(SUM(C237:E237)/SUM(C236:E236))," ",(SUM(C237:E237)/SUM(C236:E236)))</f>
        <v xml:space="preserve"> </v>
      </c>
      <c r="G235" s="119"/>
    </row>
    <row r="236" spans="1:7" ht="13.5" hidden="1" customHeight="1" x14ac:dyDescent="0.2">
      <c r="A236" s="262"/>
      <c r="B236" s="167" t="s">
        <v>323</v>
      </c>
      <c r="C236" s="75"/>
      <c r="D236" s="76"/>
      <c r="E236" s="75"/>
      <c r="F236" s="78">
        <f>SUM(C236:E236)</f>
        <v>0</v>
      </c>
      <c r="G236" s="119"/>
    </row>
    <row r="237" spans="1:7" ht="13.5" hidden="1" customHeight="1" x14ac:dyDescent="0.2">
      <c r="A237" s="263"/>
      <c r="B237" s="167" t="s">
        <v>52</v>
      </c>
      <c r="C237" s="75">
        <f>C235*C236</f>
        <v>0</v>
      </c>
      <c r="D237" s="76"/>
      <c r="E237" s="75">
        <f>E235*E236</f>
        <v>0</v>
      </c>
      <c r="F237" s="78">
        <f>SUM(C237:E237)</f>
        <v>0</v>
      </c>
      <c r="G237" s="119"/>
    </row>
    <row r="238" spans="1:7" ht="13.5" hidden="1" customHeight="1" x14ac:dyDescent="0.2">
      <c r="A238" s="261" t="s">
        <v>225</v>
      </c>
      <c r="B238" s="167" t="s">
        <v>322</v>
      </c>
      <c r="C238" s="257"/>
      <c r="D238" s="76"/>
      <c r="E238" s="257"/>
      <c r="F238" s="78" t="str">
        <f>IF(ISERROR(SUM(C240:E240)/SUM(C239:E239))," ",(SUM(C240:E240)/SUM(C239:E239)))</f>
        <v xml:space="preserve"> </v>
      </c>
      <c r="G238" s="119"/>
    </row>
    <row r="239" spans="1:7" ht="13.5" hidden="1" customHeight="1" x14ac:dyDescent="0.2">
      <c r="A239" s="262"/>
      <c r="B239" s="167" t="s">
        <v>323</v>
      </c>
      <c r="C239" s="75"/>
      <c r="D239" s="76"/>
      <c r="E239" s="75"/>
      <c r="F239" s="78">
        <f>SUM(C239:E239)</f>
        <v>0</v>
      </c>
      <c r="G239" s="119"/>
    </row>
    <row r="240" spans="1:7" ht="13.5" hidden="1" customHeight="1" x14ac:dyDescent="0.2">
      <c r="A240" s="263"/>
      <c r="B240" s="167" t="s">
        <v>52</v>
      </c>
      <c r="C240" s="75">
        <f>C238*C239</f>
        <v>0</v>
      </c>
      <c r="D240" s="76"/>
      <c r="E240" s="75">
        <f>E238*E239</f>
        <v>0</v>
      </c>
      <c r="F240" s="78">
        <f>SUM(C240:E240)</f>
        <v>0</v>
      </c>
      <c r="G240" s="119"/>
    </row>
    <row r="241" spans="1:7" ht="13.5" hidden="1" customHeight="1" x14ac:dyDescent="0.2">
      <c r="A241" s="261" t="s">
        <v>226</v>
      </c>
      <c r="B241" s="167" t="s">
        <v>322</v>
      </c>
      <c r="C241" s="257"/>
      <c r="D241" s="76"/>
      <c r="E241" s="257"/>
      <c r="F241" s="78" t="str">
        <f>IF(ISERROR(SUM(C243:E243)/SUM(C242:E242))," ",(SUM(C243:E243)/SUM(C242:E242)))</f>
        <v xml:space="preserve"> </v>
      </c>
      <c r="G241" s="119"/>
    </row>
    <row r="242" spans="1:7" ht="13.5" hidden="1" customHeight="1" x14ac:dyDescent="0.2">
      <c r="A242" s="262"/>
      <c r="B242" s="167" t="s">
        <v>323</v>
      </c>
      <c r="C242" s="75"/>
      <c r="D242" s="76"/>
      <c r="E242" s="75"/>
      <c r="F242" s="78">
        <f>SUM(C242:E242)</f>
        <v>0</v>
      </c>
      <c r="G242" s="119"/>
    </row>
    <row r="243" spans="1:7" ht="13.5" hidden="1" customHeight="1" x14ac:dyDescent="0.2">
      <c r="A243" s="263"/>
      <c r="B243" s="167" t="s">
        <v>52</v>
      </c>
      <c r="C243" s="75">
        <f t="shared" ref="C243" si="44">C241*C242</f>
        <v>0</v>
      </c>
      <c r="D243" s="76"/>
      <c r="E243" s="75">
        <f t="shared" ref="E243" si="45">E241*E242</f>
        <v>0</v>
      </c>
      <c r="F243" s="78">
        <f>SUM(C243:E243)</f>
        <v>0</v>
      </c>
      <c r="G243" s="119"/>
    </row>
    <row r="244" spans="1:7" ht="13.5" hidden="1" customHeight="1" x14ac:dyDescent="0.2">
      <c r="A244" s="261" t="s">
        <v>227</v>
      </c>
      <c r="B244" s="167" t="s">
        <v>322</v>
      </c>
      <c r="C244" s="257"/>
      <c r="D244" s="76"/>
      <c r="E244" s="257"/>
      <c r="F244" s="78" t="str">
        <f>IF(ISERROR(SUM(C246:E246)/SUM(C245:E245))," ",(SUM(C246:E246)/SUM(C245:E245)))</f>
        <v xml:space="preserve"> </v>
      </c>
      <c r="G244" s="119"/>
    </row>
    <row r="245" spans="1:7" ht="13.5" hidden="1" customHeight="1" x14ac:dyDescent="0.2">
      <c r="A245" s="262"/>
      <c r="B245" s="167" t="s">
        <v>323</v>
      </c>
      <c r="C245" s="75"/>
      <c r="D245" s="76"/>
      <c r="E245" s="75"/>
      <c r="F245" s="78">
        <f>SUM(C245:E245)</f>
        <v>0</v>
      </c>
      <c r="G245" s="119"/>
    </row>
    <row r="246" spans="1:7" ht="13.5" hidden="1" customHeight="1" x14ac:dyDescent="0.2">
      <c r="A246" s="263"/>
      <c r="B246" s="167" t="s">
        <v>52</v>
      </c>
      <c r="C246" s="75">
        <f t="shared" ref="C246" si="46">C244*C245</f>
        <v>0</v>
      </c>
      <c r="D246" s="76"/>
      <c r="E246" s="75">
        <f t="shared" ref="E246" si="47">E244*E245</f>
        <v>0</v>
      </c>
      <c r="F246" s="78">
        <f>SUM(C246:E246)</f>
        <v>0</v>
      </c>
      <c r="G246" s="119"/>
    </row>
    <row r="247" spans="1:7" ht="13.5" hidden="1" customHeight="1" x14ac:dyDescent="0.2">
      <c r="A247" s="261" t="s">
        <v>12</v>
      </c>
      <c r="B247" s="167" t="s">
        <v>322</v>
      </c>
      <c r="C247" s="82"/>
      <c r="D247" s="82"/>
      <c r="E247" s="251"/>
      <c r="F247" s="75" t="str">
        <f>IF(ISERROR(F249/F248)," ",(F249/F248))</f>
        <v xml:space="preserve"> </v>
      </c>
      <c r="G247" s="119"/>
    </row>
    <row r="248" spans="1:7" ht="13.5" hidden="1" customHeight="1" x14ac:dyDescent="0.2">
      <c r="A248" s="262"/>
      <c r="B248" s="169" t="s">
        <v>323</v>
      </c>
      <c r="C248" s="76"/>
      <c r="D248" s="76"/>
      <c r="E248" s="76"/>
      <c r="F248" s="65">
        <f>SUM(F236,F239,F242,F245)</f>
        <v>0</v>
      </c>
      <c r="G248" s="119"/>
    </row>
    <row r="249" spans="1:7" ht="13.5" hidden="1" customHeight="1" x14ac:dyDescent="0.2">
      <c r="A249" s="263"/>
      <c r="B249" s="169" t="s">
        <v>52</v>
      </c>
      <c r="C249" s="76"/>
      <c r="D249" s="76"/>
      <c r="E249" s="76"/>
      <c r="F249" s="75">
        <f>SUM(F237,F240,F243,F246)</f>
        <v>0</v>
      </c>
      <c r="G249" s="119"/>
    </row>
    <row r="250" spans="1:7" ht="13.5" hidden="1" customHeight="1" x14ac:dyDescent="0.2">
      <c r="A250" s="170" t="s">
        <v>324</v>
      </c>
      <c r="B250" s="170"/>
    </row>
    <row r="251" spans="1:7" ht="13.5" hidden="1" customHeight="1" x14ac:dyDescent="0.2">
      <c r="A251" s="170"/>
      <c r="B251" s="170"/>
    </row>
    <row r="252" spans="1:7" ht="13.5" hidden="1" customHeight="1" x14ac:dyDescent="0.2">
      <c r="A252" s="170" t="s">
        <v>335</v>
      </c>
      <c r="B252" s="170"/>
      <c r="G252" s="6"/>
    </row>
    <row r="253" spans="1:7" ht="13.5" hidden="1" customHeight="1" x14ac:dyDescent="0.2">
      <c r="A253" s="259" t="s">
        <v>17</v>
      </c>
      <c r="B253" s="260"/>
      <c r="C253" s="47" t="s">
        <v>53</v>
      </c>
      <c r="D253" s="68"/>
      <c r="E253" s="47" t="s">
        <v>105</v>
      </c>
      <c r="F253" s="4" t="s">
        <v>12</v>
      </c>
      <c r="G253" s="23"/>
    </row>
    <row r="254" spans="1:7" ht="13.5" hidden="1" customHeight="1" x14ac:dyDescent="0.2">
      <c r="A254" s="261" t="s">
        <v>240</v>
      </c>
      <c r="B254" s="167" t="s">
        <v>322</v>
      </c>
      <c r="C254" s="257"/>
      <c r="D254" s="76"/>
      <c r="E254" s="257"/>
      <c r="F254" s="78" t="str">
        <f>IF(ISERROR(SUM(C256:E256)/SUM(C255:E255))," ",(SUM(C256:E256)/SUM(C255:E255)))</f>
        <v xml:space="preserve"> </v>
      </c>
      <c r="G254" s="119"/>
    </row>
    <row r="255" spans="1:7" ht="13.5" hidden="1" customHeight="1" x14ac:dyDescent="0.2">
      <c r="A255" s="262"/>
      <c r="B255" s="167" t="s">
        <v>323</v>
      </c>
      <c r="C255" s="75"/>
      <c r="D255" s="76"/>
      <c r="E255" s="75"/>
      <c r="F255" s="78">
        <f>SUM(C255:E255)</f>
        <v>0</v>
      </c>
      <c r="G255" s="119"/>
    </row>
    <row r="256" spans="1:7" ht="13.5" hidden="1" customHeight="1" x14ac:dyDescent="0.2">
      <c r="A256" s="263"/>
      <c r="B256" s="167" t="s">
        <v>52</v>
      </c>
      <c r="C256" s="75">
        <f>C254*C255</f>
        <v>0</v>
      </c>
      <c r="D256" s="76"/>
      <c r="E256" s="75">
        <f>E254*E255</f>
        <v>0</v>
      </c>
      <c r="F256" s="78">
        <f>SUM(C256:E256)</f>
        <v>0</v>
      </c>
      <c r="G256" s="119"/>
    </row>
    <row r="257" spans="1:7" ht="13.5" hidden="1" customHeight="1" x14ac:dyDescent="0.2">
      <c r="A257" s="261" t="s">
        <v>225</v>
      </c>
      <c r="B257" s="167" t="s">
        <v>322</v>
      </c>
      <c r="C257" s="257"/>
      <c r="D257" s="76"/>
      <c r="E257" s="257"/>
      <c r="F257" s="78" t="str">
        <f>IF(ISERROR(SUM(C259:E259)/SUM(C258:E258))," ",(SUM(C259:E259)/SUM(C258:E258)))</f>
        <v xml:space="preserve"> </v>
      </c>
      <c r="G257" s="119"/>
    </row>
    <row r="258" spans="1:7" ht="13.5" hidden="1" customHeight="1" x14ac:dyDescent="0.2">
      <c r="A258" s="262"/>
      <c r="B258" s="167" t="s">
        <v>323</v>
      </c>
      <c r="C258" s="75"/>
      <c r="D258" s="76"/>
      <c r="E258" s="75"/>
      <c r="F258" s="78">
        <f>SUM(C258:E258)</f>
        <v>0</v>
      </c>
      <c r="G258" s="119"/>
    </row>
    <row r="259" spans="1:7" ht="13.5" hidden="1" customHeight="1" x14ac:dyDescent="0.2">
      <c r="A259" s="263"/>
      <c r="B259" s="167" t="s">
        <v>52</v>
      </c>
      <c r="C259" s="75">
        <f>C257*C258</f>
        <v>0</v>
      </c>
      <c r="D259" s="76"/>
      <c r="E259" s="75">
        <f>E257*E258</f>
        <v>0</v>
      </c>
      <c r="F259" s="78">
        <f>SUM(C259:E259)</f>
        <v>0</v>
      </c>
      <c r="G259" s="119"/>
    </row>
    <row r="260" spans="1:7" ht="13.5" hidden="1" customHeight="1" x14ac:dyDescent="0.2">
      <c r="A260" s="261" t="s">
        <v>226</v>
      </c>
      <c r="B260" s="167" t="s">
        <v>322</v>
      </c>
      <c r="C260" s="257"/>
      <c r="D260" s="76"/>
      <c r="E260" s="257"/>
      <c r="F260" s="78" t="str">
        <f>IF(ISERROR(SUM(C262:E262)/SUM(C261:E261))," ",(SUM(C262:E262)/SUM(C261:E261)))</f>
        <v xml:space="preserve"> </v>
      </c>
      <c r="G260" s="119"/>
    </row>
    <row r="261" spans="1:7" ht="13.5" hidden="1" customHeight="1" x14ac:dyDescent="0.2">
      <c r="A261" s="262"/>
      <c r="B261" s="167" t="s">
        <v>323</v>
      </c>
      <c r="C261" s="75"/>
      <c r="D261" s="76"/>
      <c r="E261" s="75"/>
      <c r="F261" s="78">
        <f>SUM(C261:E261)</f>
        <v>0</v>
      </c>
      <c r="G261" s="119"/>
    </row>
    <row r="262" spans="1:7" ht="13.5" hidden="1" customHeight="1" x14ac:dyDescent="0.2">
      <c r="A262" s="263"/>
      <c r="B262" s="167" t="s">
        <v>52</v>
      </c>
      <c r="C262" s="75">
        <f t="shared" ref="C262" si="48">C260*C261</f>
        <v>0</v>
      </c>
      <c r="D262" s="76"/>
      <c r="E262" s="75">
        <f t="shared" ref="E262" si="49">E260*E261</f>
        <v>0</v>
      </c>
      <c r="F262" s="78">
        <f>SUM(C262:E262)</f>
        <v>0</v>
      </c>
      <c r="G262" s="119"/>
    </row>
    <row r="263" spans="1:7" ht="13.5" hidden="1" customHeight="1" x14ac:dyDescent="0.2">
      <c r="A263" s="261" t="s">
        <v>227</v>
      </c>
      <c r="B263" s="167" t="s">
        <v>322</v>
      </c>
      <c r="C263" s="257"/>
      <c r="D263" s="76"/>
      <c r="E263" s="257"/>
      <c r="F263" s="78" t="str">
        <f>IF(ISERROR(SUM(C265:E265)/SUM(C264:E264))," ",(SUM(C265:E265)/SUM(C264:E264)))</f>
        <v xml:space="preserve"> </v>
      </c>
      <c r="G263" s="119"/>
    </row>
    <row r="264" spans="1:7" ht="13.5" hidden="1" customHeight="1" x14ac:dyDescent="0.2">
      <c r="A264" s="262"/>
      <c r="B264" s="167" t="s">
        <v>323</v>
      </c>
      <c r="C264" s="75"/>
      <c r="D264" s="76"/>
      <c r="E264" s="75"/>
      <c r="F264" s="78">
        <f>SUM(C264:E264)</f>
        <v>0</v>
      </c>
      <c r="G264" s="119"/>
    </row>
    <row r="265" spans="1:7" ht="13.5" hidden="1" customHeight="1" x14ac:dyDescent="0.2">
      <c r="A265" s="263"/>
      <c r="B265" s="167" t="s">
        <v>52</v>
      </c>
      <c r="C265" s="75">
        <f t="shared" ref="C265" si="50">C263*C264</f>
        <v>0</v>
      </c>
      <c r="D265" s="76"/>
      <c r="E265" s="75">
        <f t="shared" ref="E265" si="51">E263*E264</f>
        <v>0</v>
      </c>
      <c r="F265" s="78">
        <f>SUM(C265:E265)</f>
        <v>0</v>
      </c>
      <c r="G265" s="119"/>
    </row>
    <row r="266" spans="1:7" ht="13.5" hidden="1" customHeight="1" x14ac:dyDescent="0.2">
      <c r="A266" s="261" t="s">
        <v>12</v>
      </c>
      <c r="B266" s="167" t="s">
        <v>322</v>
      </c>
      <c r="C266" s="82"/>
      <c r="D266" s="82"/>
      <c r="E266" s="251"/>
      <c r="F266" s="75" t="str">
        <f>IF(ISERROR(F268/F267)," ",(F268/F267))</f>
        <v xml:space="preserve"> </v>
      </c>
      <c r="G266" s="119"/>
    </row>
    <row r="267" spans="1:7" ht="13.5" hidden="1" customHeight="1" x14ac:dyDescent="0.2">
      <c r="A267" s="262"/>
      <c r="B267" s="169" t="s">
        <v>323</v>
      </c>
      <c r="C267" s="76"/>
      <c r="D267" s="76"/>
      <c r="E267" s="76"/>
      <c r="F267" s="65">
        <f>SUM(F255,F258,F261,F264)</f>
        <v>0</v>
      </c>
      <c r="G267" s="119"/>
    </row>
    <row r="268" spans="1:7" ht="13.5" hidden="1" customHeight="1" x14ac:dyDescent="0.2">
      <c r="A268" s="263"/>
      <c r="B268" s="169" t="s">
        <v>52</v>
      </c>
      <c r="C268" s="76"/>
      <c r="D268" s="76"/>
      <c r="E268" s="76"/>
      <c r="F268" s="75">
        <f>SUM(F256,F259,F262,F265)</f>
        <v>0</v>
      </c>
      <c r="G268" s="119"/>
    </row>
    <row r="269" spans="1:7" ht="13.5" hidden="1" customHeight="1" x14ac:dyDescent="0.2">
      <c r="A269" s="170" t="s">
        <v>324</v>
      </c>
      <c r="B269" s="170"/>
    </row>
    <row r="270" spans="1:7" ht="13.5" customHeight="1" x14ac:dyDescent="0.2">
      <c r="A270" s="170"/>
      <c r="B270" s="170"/>
    </row>
    <row r="271" spans="1:7" ht="13.5" customHeight="1" x14ac:dyDescent="0.2">
      <c r="A271" s="170" t="s">
        <v>336</v>
      </c>
      <c r="B271" s="170"/>
      <c r="G271" s="6"/>
    </row>
    <row r="272" spans="1:7" ht="13.5" customHeight="1" x14ac:dyDescent="0.2">
      <c r="A272" s="259" t="s">
        <v>17</v>
      </c>
      <c r="B272" s="260"/>
      <c r="C272" s="242" t="s">
        <v>344</v>
      </c>
      <c r="D272" s="68"/>
      <c r="E272" s="47" t="s">
        <v>105</v>
      </c>
      <c r="F272" s="4" t="s">
        <v>12</v>
      </c>
      <c r="G272" s="23"/>
    </row>
    <row r="273" spans="1:7" ht="13.5" customHeight="1" x14ac:dyDescent="0.2">
      <c r="A273" s="261" t="s">
        <v>345</v>
      </c>
      <c r="B273" s="49" t="s">
        <v>87</v>
      </c>
      <c r="C273" s="257"/>
      <c r="D273" s="252"/>
      <c r="E273" s="253"/>
      <c r="F273" s="78">
        <f>IF(ISERROR(SUM(B275:E275)/SUM(B274:E274))," ",(SUM(B275:E275)/SUM(B274:E274)))</f>
        <v>0</v>
      </c>
      <c r="G273" s="119"/>
    </row>
    <row r="274" spans="1:7" ht="13.5" customHeight="1" x14ac:dyDescent="0.2">
      <c r="A274" s="262"/>
      <c r="B274" s="171" t="s">
        <v>323</v>
      </c>
      <c r="C274" s="254">
        <v>100</v>
      </c>
      <c r="D274" s="255"/>
      <c r="E274" s="256"/>
      <c r="F274" s="78">
        <f>SUM(C274:E274)</f>
        <v>100</v>
      </c>
      <c r="G274" s="119"/>
    </row>
    <row r="275" spans="1:7" ht="13.5" customHeight="1" x14ac:dyDescent="0.2">
      <c r="A275" s="263"/>
      <c r="B275" s="49" t="s">
        <v>52</v>
      </c>
      <c r="C275" s="75">
        <f>C273*C274</f>
        <v>0</v>
      </c>
      <c r="D275" s="76"/>
      <c r="E275" s="76"/>
      <c r="F275" s="78">
        <f>SUM(C275:E275)</f>
        <v>0</v>
      </c>
      <c r="G275" s="119"/>
    </row>
    <row r="276" spans="1:7" ht="13.5" customHeight="1" x14ac:dyDescent="0.2">
      <c r="A276" s="261" t="s">
        <v>109</v>
      </c>
      <c r="B276" s="167" t="s">
        <v>322</v>
      </c>
      <c r="C276" s="76"/>
      <c r="D276" s="76"/>
      <c r="E276" s="257"/>
      <c r="F276" s="78">
        <f>IF(ISERROR(SUM(B278:E278)/SUM(B277:E277))," ",(SUM(B278:E278)/SUM(B277:E277)))</f>
        <v>0</v>
      </c>
      <c r="G276" s="119"/>
    </row>
    <row r="277" spans="1:7" ht="13.5" customHeight="1" x14ac:dyDescent="0.2">
      <c r="A277" s="262"/>
      <c r="B277" s="167" t="s">
        <v>323</v>
      </c>
      <c r="C277" s="76"/>
      <c r="D277" s="76"/>
      <c r="E277" s="75">
        <v>3700</v>
      </c>
      <c r="F277" s="78">
        <f>SUM(B277:E277)</f>
        <v>3700</v>
      </c>
      <c r="G277" s="119"/>
    </row>
    <row r="278" spans="1:7" ht="13.5" customHeight="1" x14ac:dyDescent="0.2">
      <c r="A278" s="263"/>
      <c r="B278" s="169" t="s">
        <v>52</v>
      </c>
      <c r="C278" s="82"/>
      <c r="D278" s="82"/>
      <c r="E278" s="80">
        <f>E276*E277</f>
        <v>0</v>
      </c>
      <c r="F278" s="79">
        <f>SUM(B278:E278)</f>
        <v>0</v>
      </c>
      <c r="G278" s="119"/>
    </row>
    <row r="279" spans="1:7" ht="13.5" customHeight="1" x14ac:dyDescent="0.2">
      <c r="A279" s="261" t="s">
        <v>12</v>
      </c>
      <c r="B279" s="167" t="s">
        <v>322</v>
      </c>
      <c r="C279" s="76"/>
      <c r="D279" s="76"/>
      <c r="E279" s="81"/>
      <c r="F279" s="75">
        <f>IF(ISERROR(F281/F280)," ",(F281/F280))</f>
        <v>0</v>
      </c>
      <c r="G279" s="119"/>
    </row>
    <row r="280" spans="1:7" ht="13.5" customHeight="1" x14ac:dyDescent="0.2">
      <c r="A280" s="262"/>
      <c r="B280" s="169" t="s">
        <v>323</v>
      </c>
      <c r="C280" s="76"/>
      <c r="D280" s="76"/>
      <c r="E280" s="76"/>
      <c r="F280" s="65">
        <f>SUM(F274+F277)</f>
        <v>3800</v>
      </c>
      <c r="G280" s="119"/>
    </row>
    <row r="281" spans="1:7" ht="13.5" customHeight="1" x14ac:dyDescent="0.2">
      <c r="A281" s="263"/>
      <c r="B281" s="169" t="s">
        <v>52</v>
      </c>
      <c r="C281" s="76"/>
      <c r="D281" s="76"/>
      <c r="E281" s="76"/>
      <c r="F281" s="75">
        <f>SUM(F275+F278)</f>
        <v>0</v>
      </c>
      <c r="G281" s="119"/>
    </row>
    <row r="282" spans="1:7" ht="13.5" customHeight="1" x14ac:dyDescent="0.2">
      <c r="A282" s="170" t="s">
        <v>324</v>
      </c>
      <c r="B282" s="170"/>
    </row>
    <row r="283" spans="1:7" ht="13.5" customHeight="1" x14ac:dyDescent="0.2">
      <c r="A283" s="170"/>
      <c r="B283" s="170"/>
    </row>
    <row r="284" spans="1:7" ht="13.5" hidden="1" customHeight="1" x14ac:dyDescent="0.2">
      <c r="A284" s="170" t="s">
        <v>337</v>
      </c>
      <c r="B284" s="170"/>
      <c r="G284" s="6"/>
    </row>
    <row r="285" spans="1:7" ht="13.5" hidden="1" customHeight="1" x14ac:dyDescent="0.2">
      <c r="A285" s="259" t="s">
        <v>17</v>
      </c>
      <c r="B285" s="260"/>
      <c r="C285" s="68"/>
      <c r="D285" s="68"/>
      <c r="E285" s="47" t="s">
        <v>105</v>
      </c>
      <c r="F285" s="4" t="s">
        <v>12</v>
      </c>
      <c r="G285" s="23"/>
    </row>
    <row r="286" spans="1:7" ht="13.5" hidden="1" customHeight="1" x14ac:dyDescent="0.2">
      <c r="A286" s="261" t="s">
        <v>109</v>
      </c>
      <c r="B286" s="167" t="s">
        <v>322</v>
      </c>
      <c r="C286" s="76"/>
      <c r="D286" s="76"/>
      <c r="E286" s="257"/>
      <c r="F286" s="78" t="str">
        <f>IF(ISERROR(SUM(B288:E288)/SUM(B287:E287))," ",(SUM(B288:E288)/SUM(B287:E287)))</f>
        <v xml:space="preserve"> </v>
      </c>
      <c r="G286" s="119"/>
    </row>
    <row r="287" spans="1:7" ht="13.5" hidden="1" customHeight="1" x14ac:dyDescent="0.2">
      <c r="A287" s="262"/>
      <c r="B287" s="167" t="s">
        <v>323</v>
      </c>
      <c r="C287" s="76"/>
      <c r="D287" s="76"/>
      <c r="E287" s="75"/>
      <c r="F287" s="78">
        <f>SUM(B287:E287)</f>
        <v>0</v>
      </c>
      <c r="G287" s="119"/>
    </row>
    <row r="288" spans="1:7" ht="13.5" hidden="1" customHeight="1" x14ac:dyDescent="0.2">
      <c r="A288" s="263"/>
      <c r="B288" s="167" t="s">
        <v>52</v>
      </c>
      <c r="C288" s="76"/>
      <c r="D288" s="76"/>
      <c r="E288" s="75">
        <f t="shared" ref="E288" si="52">E286*E287</f>
        <v>0</v>
      </c>
      <c r="F288" s="249">
        <f>SUM(B288:E288)</f>
        <v>0</v>
      </c>
      <c r="G288" s="119"/>
    </row>
    <row r="289" spans="1:7" ht="13.5" hidden="1" customHeight="1" x14ac:dyDescent="0.2">
      <c r="A289" s="261" t="s">
        <v>12</v>
      </c>
      <c r="B289" s="167" t="s">
        <v>322</v>
      </c>
      <c r="C289" s="76"/>
      <c r="D289" s="76"/>
      <c r="E289" s="76"/>
      <c r="F289" s="78" t="str">
        <f>IF(ISERROR(F291/F290)," ",(F291/F290))</f>
        <v xml:space="preserve"> </v>
      </c>
      <c r="G289" s="119"/>
    </row>
    <row r="290" spans="1:7" ht="13.5" hidden="1" customHeight="1" x14ac:dyDescent="0.2">
      <c r="A290" s="262"/>
      <c r="B290" s="169" t="s">
        <v>323</v>
      </c>
      <c r="C290" s="82"/>
      <c r="D290" s="82"/>
      <c r="E290" s="82"/>
      <c r="F290" s="65">
        <f>SUM(F287)</f>
        <v>0</v>
      </c>
      <c r="G290" s="119"/>
    </row>
    <row r="291" spans="1:7" ht="13.5" hidden="1" customHeight="1" x14ac:dyDescent="0.2">
      <c r="A291" s="263"/>
      <c r="B291" s="169" t="s">
        <v>52</v>
      </c>
      <c r="C291" s="76"/>
      <c r="D291" s="76"/>
      <c r="E291" s="76"/>
      <c r="F291" s="75">
        <f>SUM(F288)</f>
        <v>0</v>
      </c>
      <c r="G291" s="119"/>
    </row>
    <row r="292" spans="1:7" ht="13.5" hidden="1" customHeight="1" x14ac:dyDescent="0.2">
      <c r="A292" s="170" t="s">
        <v>324</v>
      </c>
      <c r="B292" s="170"/>
    </row>
    <row r="293" spans="1:7" ht="13.5" hidden="1" customHeight="1" x14ac:dyDescent="0.2">
      <c r="A293" s="170"/>
      <c r="B293" s="170"/>
    </row>
    <row r="294" spans="1:7" ht="13.5" hidden="1" customHeight="1" x14ac:dyDescent="0.2">
      <c r="A294" s="170" t="s">
        <v>338</v>
      </c>
      <c r="B294" s="170"/>
      <c r="G294" s="6"/>
    </row>
    <row r="295" spans="1:7" ht="13.5" hidden="1" customHeight="1" x14ac:dyDescent="0.2">
      <c r="A295" s="259" t="s">
        <v>17</v>
      </c>
      <c r="B295" s="260"/>
      <c r="C295" s="242" t="s">
        <v>344</v>
      </c>
      <c r="D295" s="68"/>
      <c r="E295" s="47" t="s">
        <v>105</v>
      </c>
      <c r="F295" s="4" t="s">
        <v>12</v>
      </c>
      <c r="G295" s="23"/>
    </row>
    <row r="296" spans="1:7" ht="13.5" hidden="1" customHeight="1" x14ac:dyDescent="0.2">
      <c r="A296" s="261" t="s">
        <v>345</v>
      </c>
      <c r="B296" s="49" t="s">
        <v>87</v>
      </c>
      <c r="C296" s="257"/>
      <c r="D296" s="252"/>
      <c r="E296" s="253"/>
      <c r="F296" s="78" t="str">
        <f>IF(ISERROR(SUM(B298:E298)/SUM(B297:E297))," ",(SUM(B298:E298)/SUM(B297:E297)))</f>
        <v xml:space="preserve"> </v>
      </c>
      <c r="G296" s="119"/>
    </row>
    <row r="297" spans="1:7" ht="13.5" hidden="1" customHeight="1" x14ac:dyDescent="0.2">
      <c r="A297" s="262"/>
      <c r="B297" s="171" t="s">
        <v>323</v>
      </c>
      <c r="C297" s="254"/>
      <c r="D297" s="255"/>
      <c r="E297" s="256"/>
      <c r="F297" s="78">
        <f>SUM(C297:E297)</f>
        <v>0</v>
      </c>
      <c r="G297" s="119"/>
    </row>
    <row r="298" spans="1:7" ht="13.5" hidden="1" customHeight="1" x14ac:dyDescent="0.2">
      <c r="A298" s="263"/>
      <c r="B298" s="49" t="s">
        <v>52</v>
      </c>
      <c r="C298" s="75">
        <f>C296*C297</f>
        <v>0</v>
      </c>
      <c r="D298" s="76"/>
      <c r="E298" s="76"/>
      <c r="F298" s="78">
        <f>SUM(C298:E298)</f>
        <v>0</v>
      </c>
      <c r="G298" s="119"/>
    </row>
    <row r="299" spans="1:7" ht="13.5" hidden="1" customHeight="1" x14ac:dyDescent="0.2">
      <c r="A299" s="261" t="s">
        <v>109</v>
      </c>
      <c r="B299" s="167" t="s">
        <v>322</v>
      </c>
      <c r="C299" s="76"/>
      <c r="D299" s="76"/>
      <c r="E299" s="257"/>
      <c r="F299" s="78" t="str">
        <f>IF(ISERROR(SUM(B301:E301)/SUM(B300:E300))," ",(SUM(B301:E301)/SUM(B300:E300)))</f>
        <v xml:space="preserve"> </v>
      </c>
      <c r="G299" s="119"/>
    </row>
    <row r="300" spans="1:7" ht="13.5" hidden="1" customHeight="1" x14ac:dyDescent="0.2">
      <c r="A300" s="262"/>
      <c r="B300" s="167" t="s">
        <v>323</v>
      </c>
      <c r="C300" s="76"/>
      <c r="D300" s="76"/>
      <c r="E300" s="75"/>
      <c r="F300" s="78">
        <f>SUM(B300:E300)</f>
        <v>0</v>
      </c>
      <c r="G300" s="119"/>
    </row>
    <row r="301" spans="1:7" ht="13.5" hidden="1" customHeight="1" x14ac:dyDescent="0.2">
      <c r="A301" s="263"/>
      <c r="B301" s="167" t="s">
        <v>52</v>
      </c>
      <c r="C301" s="76"/>
      <c r="D301" s="76"/>
      <c r="E301" s="75">
        <f>E299*E300</f>
        <v>0</v>
      </c>
      <c r="F301" s="249">
        <f>SUM(B301:E301)</f>
        <v>0</v>
      </c>
      <c r="G301" s="119"/>
    </row>
    <row r="302" spans="1:7" ht="13.5" hidden="1" customHeight="1" x14ac:dyDescent="0.2">
      <c r="A302" s="261" t="s">
        <v>12</v>
      </c>
      <c r="B302" s="167" t="s">
        <v>322</v>
      </c>
      <c r="C302" s="76"/>
      <c r="D302" s="76"/>
      <c r="E302" s="76"/>
      <c r="F302" s="78" t="str">
        <f>IF(ISERROR(F304/F303)," ",(F304/F303))</f>
        <v xml:space="preserve"> </v>
      </c>
      <c r="G302" s="119"/>
    </row>
    <row r="303" spans="1:7" ht="13.5" hidden="1" customHeight="1" x14ac:dyDescent="0.2">
      <c r="A303" s="262"/>
      <c r="B303" s="169" t="s">
        <v>323</v>
      </c>
      <c r="C303" s="76"/>
      <c r="D303" s="76"/>
      <c r="E303" s="76"/>
      <c r="F303" s="65">
        <f>F297+F300</f>
        <v>0</v>
      </c>
      <c r="G303" s="119"/>
    </row>
    <row r="304" spans="1:7" ht="13.5" hidden="1" customHeight="1" x14ac:dyDescent="0.2">
      <c r="A304" s="263"/>
      <c r="B304" s="169" t="s">
        <v>52</v>
      </c>
      <c r="C304" s="76"/>
      <c r="D304" s="76"/>
      <c r="E304" s="76"/>
      <c r="F304" s="75">
        <f>SUM(F298+F301)</f>
        <v>0</v>
      </c>
      <c r="G304" s="119"/>
    </row>
    <row r="305" spans="1:7" ht="13.5" hidden="1" customHeight="1" x14ac:dyDescent="0.2">
      <c r="A305" s="170" t="s">
        <v>324</v>
      </c>
      <c r="B305" s="170"/>
    </row>
    <row r="306" spans="1:7" ht="13.5" hidden="1" customHeight="1" x14ac:dyDescent="0.2">
      <c r="A306" s="170"/>
      <c r="B306" s="170"/>
    </row>
    <row r="307" spans="1:7" ht="13.5" hidden="1" customHeight="1" x14ac:dyDescent="0.2">
      <c r="A307" s="170" t="s">
        <v>339</v>
      </c>
      <c r="B307" s="170"/>
      <c r="G307" s="6"/>
    </row>
    <row r="308" spans="1:7" ht="13.5" hidden="1" customHeight="1" x14ac:dyDescent="0.2">
      <c r="A308" s="259" t="s">
        <v>17</v>
      </c>
      <c r="B308" s="260"/>
      <c r="C308" s="68"/>
      <c r="D308" s="68"/>
      <c r="E308" s="47" t="s">
        <v>105</v>
      </c>
      <c r="F308" s="4" t="s">
        <v>12</v>
      </c>
      <c r="G308" s="23"/>
    </row>
    <row r="309" spans="1:7" ht="13.5" hidden="1" customHeight="1" x14ac:dyDescent="0.2">
      <c r="A309" s="261" t="s">
        <v>109</v>
      </c>
      <c r="B309" s="167" t="s">
        <v>322</v>
      </c>
      <c r="C309" s="76"/>
      <c r="D309" s="76"/>
      <c r="E309" s="257"/>
      <c r="F309" s="78" t="str">
        <f>IF(ISERROR(SUM(B311:E311)/SUM(B310:E310))," ",(SUM(B311:E311)/SUM(B310:E310)))</f>
        <v xml:space="preserve"> </v>
      </c>
      <c r="G309" s="119"/>
    </row>
    <row r="310" spans="1:7" ht="13.5" hidden="1" customHeight="1" x14ac:dyDescent="0.2">
      <c r="A310" s="262"/>
      <c r="B310" s="167" t="s">
        <v>323</v>
      </c>
      <c r="C310" s="76"/>
      <c r="D310" s="76"/>
      <c r="E310" s="75"/>
      <c r="F310" s="78">
        <f>SUM(B310:E310)</f>
        <v>0</v>
      </c>
      <c r="G310" s="119"/>
    </row>
    <row r="311" spans="1:7" ht="13.5" hidden="1" customHeight="1" x14ac:dyDescent="0.2">
      <c r="A311" s="263"/>
      <c r="B311" s="167" t="s">
        <v>52</v>
      </c>
      <c r="C311" s="76"/>
      <c r="D311" s="76"/>
      <c r="E311" s="75">
        <f t="shared" ref="E311" si="53">E309*E310</f>
        <v>0</v>
      </c>
      <c r="F311" s="249">
        <f>SUM(B311:E311)</f>
        <v>0</v>
      </c>
      <c r="G311" s="119"/>
    </row>
    <row r="312" spans="1:7" ht="13.5" hidden="1" customHeight="1" x14ac:dyDescent="0.2">
      <c r="A312" s="261" t="s">
        <v>12</v>
      </c>
      <c r="B312" s="167" t="s">
        <v>322</v>
      </c>
      <c r="C312" s="76"/>
      <c r="D312" s="76"/>
      <c r="E312" s="76"/>
      <c r="F312" s="78" t="str">
        <f>IF(ISERROR(F314/F313)," ",(F314/F313))</f>
        <v xml:space="preserve"> </v>
      </c>
      <c r="G312" s="119"/>
    </row>
    <row r="313" spans="1:7" ht="13.5" hidden="1" customHeight="1" x14ac:dyDescent="0.2">
      <c r="A313" s="262"/>
      <c r="B313" s="169" t="s">
        <v>323</v>
      </c>
      <c r="C313" s="76"/>
      <c r="D313" s="76"/>
      <c r="E313" s="76"/>
      <c r="F313" s="65">
        <f>SUM(F310)</f>
        <v>0</v>
      </c>
      <c r="G313" s="119"/>
    </row>
    <row r="314" spans="1:7" ht="13.5" hidden="1" customHeight="1" x14ac:dyDescent="0.2">
      <c r="A314" s="263"/>
      <c r="B314" s="169" t="s">
        <v>52</v>
      </c>
      <c r="C314" s="76"/>
      <c r="D314" s="76"/>
      <c r="E314" s="76"/>
      <c r="F314" s="75">
        <f>SUM(F311)</f>
        <v>0</v>
      </c>
      <c r="G314" s="119"/>
    </row>
    <row r="315" spans="1:7" ht="13.5" hidden="1" customHeight="1" x14ac:dyDescent="0.2">
      <c r="A315" s="170" t="s">
        <v>324</v>
      </c>
      <c r="B315" s="170"/>
    </row>
    <row r="316" spans="1:7" ht="13.5" hidden="1" customHeight="1" x14ac:dyDescent="0.2">
      <c r="A316" s="170"/>
      <c r="B316" s="170"/>
    </row>
    <row r="317" spans="1:7" ht="13.5" customHeight="1" x14ac:dyDescent="0.2">
      <c r="A317" s="170" t="s">
        <v>340</v>
      </c>
      <c r="B317" s="170"/>
      <c r="G317" s="6"/>
    </row>
    <row r="318" spans="1:7" ht="13.5" customHeight="1" x14ac:dyDescent="0.2">
      <c r="A318" s="259" t="s">
        <v>17</v>
      </c>
      <c r="B318" s="260"/>
      <c r="C318" s="68"/>
      <c r="D318" s="68"/>
      <c r="E318" s="47" t="s">
        <v>410</v>
      </c>
      <c r="F318" s="4" t="s">
        <v>12</v>
      </c>
      <c r="G318" s="23"/>
    </row>
    <row r="319" spans="1:7" ht="13.5" customHeight="1" x14ac:dyDescent="0.2">
      <c r="A319" s="261" t="s">
        <v>109</v>
      </c>
      <c r="B319" s="167" t="s">
        <v>322</v>
      </c>
      <c r="C319" s="76"/>
      <c r="D319" s="76"/>
      <c r="E319" s="257"/>
      <c r="F319" s="78">
        <f>IF(ISERROR(SUM(B321:E321)/SUM(B320:E320))," ",(SUM(B321:E321)/SUM(B320:E320)))</f>
        <v>0</v>
      </c>
      <c r="G319" s="119"/>
    </row>
    <row r="320" spans="1:7" ht="13.5" customHeight="1" x14ac:dyDescent="0.2">
      <c r="A320" s="262"/>
      <c r="B320" s="167" t="s">
        <v>323</v>
      </c>
      <c r="C320" s="76"/>
      <c r="D320" s="76"/>
      <c r="E320" s="75">
        <v>200</v>
      </c>
      <c r="F320" s="78">
        <f>SUM(B320:E320)</f>
        <v>200</v>
      </c>
      <c r="G320" s="119"/>
    </row>
    <row r="321" spans="1:7" ht="13.5" customHeight="1" x14ac:dyDescent="0.2">
      <c r="A321" s="263"/>
      <c r="B321" s="167" t="s">
        <v>52</v>
      </c>
      <c r="C321" s="76"/>
      <c r="D321" s="76"/>
      <c r="E321" s="75">
        <f>E319*E320</f>
        <v>0</v>
      </c>
      <c r="F321" s="249">
        <f>SUM(B321:E321)</f>
        <v>0</v>
      </c>
      <c r="G321" s="119"/>
    </row>
    <row r="322" spans="1:7" ht="13.5" customHeight="1" x14ac:dyDescent="0.2">
      <c r="A322" s="261" t="s">
        <v>12</v>
      </c>
      <c r="B322" s="167" t="s">
        <v>322</v>
      </c>
      <c r="C322" s="76"/>
      <c r="D322" s="76"/>
      <c r="E322" s="76"/>
      <c r="F322" s="78">
        <f>IF(ISERROR(F324/F323)," ",(F324/F323))</f>
        <v>0</v>
      </c>
      <c r="G322" s="119"/>
    </row>
    <row r="323" spans="1:7" ht="13.5" customHeight="1" x14ac:dyDescent="0.2">
      <c r="A323" s="262"/>
      <c r="B323" s="167" t="s">
        <v>323</v>
      </c>
      <c r="C323" s="76"/>
      <c r="D323" s="76"/>
      <c r="E323" s="76"/>
      <c r="F323" s="250">
        <f>SUM(F320)</f>
        <v>200</v>
      </c>
      <c r="G323" s="119"/>
    </row>
    <row r="324" spans="1:7" ht="13.5" customHeight="1" x14ac:dyDescent="0.2">
      <c r="A324" s="263"/>
      <c r="B324" s="169" t="s">
        <v>52</v>
      </c>
      <c r="C324" s="76"/>
      <c r="D324" s="76"/>
      <c r="E324" s="76"/>
      <c r="F324" s="75">
        <f>SUM(F321)</f>
        <v>0</v>
      </c>
      <c r="G324" s="119"/>
    </row>
    <row r="325" spans="1:7" x14ac:dyDescent="0.2">
      <c r="A325" s="170" t="s">
        <v>324</v>
      </c>
      <c r="B325" s="170"/>
    </row>
  </sheetData>
  <mergeCells count="101">
    <mergeCell ref="A22:A23"/>
    <mergeCell ref="A116:A118"/>
    <mergeCell ref="A97:A99"/>
    <mergeCell ref="A113:A115"/>
    <mergeCell ref="A87:A89"/>
    <mergeCell ref="A47:B47"/>
    <mergeCell ref="A48:A50"/>
    <mergeCell ref="A57:A59"/>
    <mergeCell ref="A60:A62"/>
    <mergeCell ref="A63:A65"/>
    <mergeCell ref="A69:A71"/>
    <mergeCell ref="A72:A74"/>
    <mergeCell ref="A24:A25"/>
    <mergeCell ref="A26:A27"/>
    <mergeCell ref="A28:A29"/>
    <mergeCell ref="A38:A39"/>
    <mergeCell ref="A40:A41"/>
    <mergeCell ref="A54:A56"/>
    <mergeCell ref="A51:A53"/>
    <mergeCell ref="A78:A80"/>
    <mergeCell ref="A81:A83"/>
    <mergeCell ref="A100:A102"/>
    <mergeCell ref="A66:A68"/>
    <mergeCell ref="A75:A77"/>
    <mergeCell ref="A322:A324"/>
    <mergeCell ref="A228:A230"/>
    <mergeCell ref="A318:B318"/>
    <mergeCell ref="A319:A321"/>
    <mergeCell ref="A234:B234"/>
    <mergeCell ref="A253:B253"/>
    <mergeCell ref="A254:A256"/>
    <mergeCell ref="A266:A268"/>
    <mergeCell ref="A285:B285"/>
    <mergeCell ref="A299:A301"/>
    <mergeCell ref="A302:A304"/>
    <mergeCell ref="A308:B308"/>
    <mergeCell ref="A309:A311"/>
    <mergeCell ref="A312:A314"/>
    <mergeCell ref="A279:A281"/>
    <mergeCell ref="A272:B272"/>
    <mergeCell ref="A289:A291"/>
    <mergeCell ref="A286:A288"/>
    <mergeCell ref="A276:A278"/>
    <mergeCell ref="A235:A237"/>
    <mergeCell ref="A247:A249"/>
    <mergeCell ref="A260:A262"/>
    <mergeCell ref="A263:A265"/>
    <mergeCell ref="A257:A259"/>
    <mergeCell ref="A84:A86"/>
    <mergeCell ref="A215:B215"/>
    <mergeCell ref="A180:A182"/>
    <mergeCell ref="A183:A185"/>
    <mergeCell ref="A189:B189"/>
    <mergeCell ref="A190:A192"/>
    <mergeCell ref="A193:A195"/>
    <mergeCell ref="A94:A96"/>
    <mergeCell ref="A93:B93"/>
    <mergeCell ref="A103:A105"/>
    <mergeCell ref="A109:B109"/>
    <mergeCell ref="A110:A112"/>
    <mergeCell ref="A238:A240"/>
    <mergeCell ref="A216:A218"/>
    <mergeCell ref="A125:A127"/>
    <mergeCell ref="A144:A146"/>
    <mergeCell ref="A132:A134"/>
    <mergeCell ref="A138:A140"/>
    <mergeCell ref="A141:A143"/>
    <mergeCell ref="A157:A159"/>
    <mergeCell ref="A163:B163"/>
    <mergeCell ref="A164:A166"/>
    <mergeCell ref="A167:A169"/>
    <mergeCell ref="A170:A172"/>
    <mergeCell ref="A176:B176"/>
    <mergeCell ref="A177:A179"/>
    <mergeCell ref="A131:B131"/>
    <mergeCell ref="A150:B150"/>
    <mergeCell ref="A209:A211"/>
    <mergeCell ref="A295:B295"/>
    <mergeCell ref="A273:A275"/>
    <mergeCell ref="A296:A298"/>
    <mergeCell ref="B1:H2"/>
    <mergeCell ref="A196:A198"/>
    <mergeCell ref="A202:B202"/>
    <mergeCell ref="A203:A205"/>
    <mergeCell ref="A206:A208"/>
    <mergeCell ref="A151:A153"/>
    <mergeCell ref="A154:A156"/>
    <mergeCell ref="A119:A121"/>
    <mergeCell ref="A122:A124"/>
    <mergeCell ref="A135:A137"/>
    <mergeCell ref="D42:E42"/>
    <mergeCell ref="A30:A31"/>
    <mergeCell ref="A32:A33"/>
    <mergeCell ref="A34:A35"/>
    <mergeCell ref="A36:A37"/>
    <mergeCell ref="A7:G14"/>
    <mergeCell ref="A222:A224"/>
    <mergeCell ref="A225:A227"/>
    <mergeCell ref="A241:A243"/>
    <mergeCell ref="A244:A246"/>
    <mergeCell ref="A219:A221"/>
  </mergeCells>
  <phoneticPr fontId="2"/>
  <dataValidations count="1">
    <dataValidation type="list" allowBlank="1" showInputMessage="1" showErrorMessage="1" sqref="B17" xr:uid="{9F347445-FE5C-42F2-AAB8-FB48B9D4948E}">
      <formula1>"山元土場,山元土場及び中間土場"</formula1>
    </dataValidation>
  </dataValidations>
  <pageMargins left="0.7" right="0.7" top="0.75" bottom="0.75" header="0.3" footer="0.3"/>
  <pageSetup paperSize="9" scale="88" orientation="portrait" r:id="rId1"/>
  <rowBreaks count="1" manualBreakCount="1">
    <brk id="269" max="6" man="1"/>
  </rowBreaks>
  <colBreaks count="1" manualBreakCount="1">
    <brk id="8" max="236"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319"/>
  <sheetViews>
    <sheetView showZeros="0" view="pageBreakPreview" topLeftCell="A52" zoomScaleNormal="100" zoomScaleSheetLayoutView="100" workbookViewId="0">
      <selection activeCell="D27" sqref="D27"/>
    </sheetView>
  </sheetViews>
  <sheetFormatPr defaultRowHeight="13.2" x14ac:dyDescent="0.2"/>
  <cols>
    <col min="1" max="7" width="13.6640625" customWidth="1"/>
    <col min="8" max="9" width="2.44140625" customWidth="1"/>
  </cols>
  <sheetData>
    <row r="1" spans="1:7" x14ac:dyDescent="0.2">
      <c r="A1" s="107"/>
      <c r="G1" s="4" t="s">
        <v>36</v>
      </c>
    </row>
    <row r="2" spans="1:7" x14ac:dyDescent="0.2">
      <c r="A2" s="121"/>
      <c r="B2" s="108"/>
      <c r="C2" s="108"/>
      <c r="D2" s="108"/>
      <c r="E2" s="108"/>
      <c r="F2" s="108"/>
      <c r="G2" s="109"/>
    </row>
    <row r="3" spans="1:7" x14ac:dyDescent="0.2">
      <c r="A3" s="23"/>
      <c r="G3" s="23"/>
    </row>
    <row r="4" spans="1:7" x14ac:dyDescent="0.2">
      <c r="A4" s="10" t="s">
        <v>119</v>
      </c>
    </row>
    <row r="5" spans="1:7" x14ac:dyDescent="0.2">
      <c r="A5" s="99" t="s">
        <v>249</v>
      </c>
    </row>
    <row r="6" spans="1:7" ht="13.5" customHeight="1" x14ac:dyDescent="0.2">
      <c r="A6" s="99"/>
    </row>
    <row r="7" spans="1:7" ht="13.5" customHeight="1" x14ac:dyDescent="0.2">
      <c r="A7" s="271" t="s">
        <v>248</v>
      </c>
      <c r="B7" s="272"/>
      <c r="C7" s="272"/>
      <c r="D7" s="272"/>
      <c r="E7" s="272"/>
      <c r="F7" s="272"/>
      <c r="G7" s="273"/>
    </row>
    <row r="8" spans="1:7" x14ac:dyDescent="0.2">
      <c r="A8" s="274"/>
      <c r="B8" s="275"/>
      <c r="C8" s="275"/>
      <c r="D8" s="275"/>
      <c r="E8" s="275"/>
      <c r="F8" s="275"/>
      <c r="G8" s="276"/>
    </row>
    <row r="9" spans="1:7" x14ac:dyDescent="0.2">
      <c r="A9" s="274"/>
      <c r="B9" s="275"/>
      <c r="C9" s="275"/>
      <c r="D9" s="275"/>
      <c r="E9" s="275"/>
      <c r="F9" s="275"/>
      <c r="G9" s="276"/>
    </row>
    <row r="10" spans="1:7" x14ac:dyDescent="0.2">
      <c r="A10" s="274"/>
      <c r="B10" s="275"/>
      <c r="C10" s="275"/>
      <c r="D10" s="275"/>
      <c r="E10" s="275"/>
      <c r="F10" s="275"/>
      <c r="G10" s="276"/>
    </row>
    <row r="11" spans="1:7" x14ac:dyDescent="0.2">
      <c r="A11" s="274"/>
      <c r="B11" s="275"/>
      <c r="C11" s="275"/>
      <c r="D11" s="275"/>
      <c r="E11" s="275"/>
      <c r="F11" s="275"/>
      <c r="G11" s="276"/>
    </row>
    <row r="12" spans="1:7" x14ac:dyDescent="0.2">
      <c r="A12" s="274"/>
      <c r="B12" s="275"/>
      <c r="C12" s="275"/>
      <c r="D12" s="275"/>
      <c r="E12" s="275"/>
      <c r="F12" s="275"/>
      <c r="G12" s="276"/>
    </row>
    <row r="13" spans="1:7" x14ac:dyDescent="0.2">
      <c r="A13" s="274"/>
      <c r="B13" s="275"/>
      <c r="C13" s="275"/>
      <c r="D13" s="275"/>
      <c r="E13" s="275"/>
      <c r="F13" s="275"/>
      <c r="G13" s="276"/>
    </row>
    <row r="14" spans="1:7" x14ac:dyDescent="0.2">
      <c r="A14" s="277"/>
      <c r="B14" s="278"/>
      <c r="C14" s="278"/>
      <c r="D14" s="278"/>
      <c r="E14" s="278"/>
      <c r="F14" s="278"/>
      <c r="G14" s="279"/>
    </row>
    <row r="15" spans="1:7" ht="13.8" thickBot="1" x14ac:dyDescent="0.25"/>
    <row r="16" spans="1:7" ht="13.8" thickBot="1" x14ac:dyDescent="0.25">
      <c r="A16" s="125" t="s">
        <v>253</v>
      </c>
      <c r="B16" s="71"/>
      <c r="C16" s="125" t="s">
        <v>44</v>
      </c>
      <c r="D16" s="71"/>
    </row>
    <row r="17" spans="1:7" ht="29.25" customHeight="1" thickBot="1" x14ac:dyDescent="0.25">
      <c r="A17" s="103" t="s">
        <v>191</v>
      </c>
      <c r="B17" s="122" t="s">
        <v>251</v>
      </c>
      <c r="C17" s="106"/>
      <c r="D17" s="106"/>
      <c r="E17" s="106"/>
      <c r="F17" s="106"/>
      <c r="G17" s="105"/>
    </row>
    <row r="18" spans="1:7" ht="13.8" thickBot="1" x14ac:dyDescent="0.25">
      <c r="A18" s="104" t="s">
        <v>183</v>
      </c>
      <c r="B18" s="123">
        <f>F40</f>
        <v>0</v>
      </c>
      <c r="C18" s="106"/>
      <c r="D18" s="106"/>
      <c r="E18" s="106"/>
      <c r="F18" s="106"/>
      <c r="G18" s="105"/>
    </row>
    <row r="20" spans="1:7" ht="13.5" customHeight="1" x14ac:dyDescent="0.2">
      <c r="A20" t="s">
        <v>61</v>
      </c>
    </row>
    <row r="21" spans="1:7" ht="13.5" customHeight="1" x14ac:dyDescent="0.2">
      <c r="A21" s="4" t="s">
        <v>89</v>
      </c>
      <c r="B21" s="4" t="s">
        <v>90</v>
      </c>
      <c r="C21" s="97" t="s">
        <v>103</v>
      </c>
      <c r="D21" s="98" t="s">
        <v>104</v>
      </c>
      <c r="E21" s="4" t="s">
        <v>58</v>
      </c>
      <c r="F21" s="4" t="s">
        <v>12</v>
      </c>
      <c r="G21" s="23"/>
    </row>
    <row r="22" spans="1:7" ht="13.5" customHeight="1" x14ac:dyDescent="0.2">
      <c r="A22" s="269" t="s">
        <v>232</v>
      </c>
      <c r="B22" s="1" t="s">
        <v>86</v>
      </c>
      <c r="C22" s="75">
        <f>G88</f>
        <v>0</v>
      </c>
      <c r="D22" s="75">
        <f>F229</f>
        <v>0</v>
      </c>
      <c r="E22" s="75">
        <f>F277</f>
        <v>0</v>
      </c>
      <c r="F22" s="75">
        <f>SUM(C22:E22)</f>
        <v>0</v>
      </c>
      <c r="G22" s="23"/>
    </row>
    <row r="23" spans="1:7" ht="13.5" customHeight="1" x14ac:dyDescent="0.2">
      <c r="A23" s="270"/>
      <c r="B23" s="1" t="s">
        <v>59</v>
      </c>
      <c r="C23" s="75">
        <f>G89</f>
        <v>0</v>
      </c>
      <c r="D23" s="75">
        <f>F230</f>
        <v>0</v>
      </c>
      <c r="E23" s="75">
        <f>F278</f>
        <v>0</v>
      </c>
      <c r="F23" s="75">
        <f t="shared" ref="F23:F41" si="0">SUM(C23:E23)</f>
        <v>0</v>
      </c>
      <c r="G23" s="23"/>
    </row>
    <row r="24" spans="1:7" ht="13.5" customHeight="1" x14ac:dyDescent="0.2">
      <c r="A24" s="269" t="s">
        <v>107</v>
      </c>
      <c r="B24" s="1" t="s">
        <v>86</v>
      </c>
      <c r="C24" s="75">
        <f>F104</f>
        <v>0</v>
      </c>
      <c r="D24" s="75">
        <f>F248</f>
        <v>0</v>
      </c>
      <c r="E24" s="75">
        <f>F287</f>
        <v>0</v>
      </c>
      <c r="F24" s="75">
        <f t="shared" si="0"/>
        <v>0</v>
      </c>
      <c r="G24" s="23"/>
    </row>
    <row r="25" spans="1:7" ht="13.5" customHeight="1" x14ac:dyDescent="0.2">
      <c r="A25" s="270"/>
      <c r="B25" s="1" t="s">
        <v>59</v>
      </c>
      <c r="C25" s="75">
        <f>F105</f>
        <v>0</v>
      </c>
      <c r="D25" s="75">
        <f>F249</f>
        <v>0</v>
      </c>
      <c r="E25" s="75">
        <f>F288</f>
        <v>0</v>
      </c>
      <c r="F25" s="75">
        <f t="shared" si="0"/>
        <v>0</v>
      </c>
      <c r="G25" s="23"/>
    </row>
    <row r="26" spans="1:7" ht="13.5" customHeight="1" x14ac:dyDescent="0.2">
      <c r="A26" s="269" t="s">
        <v>108</v>
      </c>
      <c r="B26" s="1" t="s">
        <v>86</v>
      </c>
      <c r="C26" s="75">
        <f>F126</f>
        <v>0</v>
      </c>
      <c r="D26" s="75">
        <f>F267</f>
        <v>0</v>
      </c>
      <c r="E26" s="75">
        <f>F297</f>
        <v>0</v>
      </c>
      <c r="F26" s="75">
        <f t="shared" si="0"/>
        <v>0</v>
      </c>
      <c r="G26" s="23"/>
    </row>
    <row r="27" spans="1:7" ht="13.5" customHeight="1" x14ac:dyDescent="0.2">
      <c r="A27" s="270"/>
      <c r="B27" s="1" t="s">
        <v>59</v>
      </c>
      <c r="C27" s="75">
        <f>F127</f>
        <v>0</v>
      </c>
      <c r="D27" s="75">
        <f>F268</f>
        <v>0</v>
      </c>
      <c r="E27" s="75">
        <f>F298</f>
        <v>0</v>
      </c>
      <c r="F27" s="75">
        <f t="shared" si="0"/>
        <v>0</v>
      </c>
      <c r="G27" s="23"/>
    </row>
    <row r="28" spans="1:7" ht="13.5" customHeight="1" x14ac:dyDescent="0.2">
      <c r="A28" s="269" t="s">
        <v>231</v>
      </c>
      <c r="B28" s="1" t="s">
        <v>86</v>
      </c>
      <c r="C28" s="75">
        <f>F145</f>
        <v>0</v>
      </c>
      <c r="D28" s="75"/>
      <c r="E28" s="75">
        <f>F307</f>
        <v>0</v>
      </c>
      <c r="F28" s="75">
        <f t="shared" si="0"/>
        <v>0</v>
      </c>
      <c r="G28" s="23"/>
    </row>
    <row r="29" spans="1:7" ht="13.5" customHeight="1" x14ac:dyDescent="0.2">
      <c r="A29" s="270"/>
      <c r="B29" s="1" t="s">
        <v>59</v>
      </c>
      <c r="C29" s="75">
        <f>F146</f>
        <v>0</v>
      </c>
      <c r="D29" s="75"/>
      <c r="E29" s="75">
        <f>F308</f>
        <v>0</v>
      </c>
      <c r="F29" s="75">
        <f t="shared" si="0"/>
        <v>0</v>
      </c>
      <c r="G29" s="23"/>
    </row>
    <row r="30" spans="1:7" ht="13.5" customHeight="1" x14ac:dyDescent="0.2">
      <c r="A30" s="269" t="s">
        <v>236</v>
      </c>
      <c r="B30" s="1" t="s">
        <v>86</v>
      </c>
      <c r="C30" s="75">
        <f>F158</f>
        <v>0</v>
      </c>
      <c r="D30" s="75"/>
      <c r="E30" s="75"/>
      <c r="F30" s="75">
        <f t="shared" si="0"/>
        <v>0</v>
      </c>
      <c r="G30" s="23"/>
    </row>
    <row r="31" spans="1:7" ht="13.5" customHeight="1" x14ac:dyDescent="0.2">
      <c r="A31" s="270"/>
      <c r="B31" s="1" t="s">
        <v>59</v>
      </c>
      <c r="C31" s="75">
        <f>F159</f>
        <v>0</v>
      </c>
      <c r="D31" s="75"/>
      <c r="E31" s="75"/>
      <c r="F31" s="75">
        <f t="shared" si="0"/>
        <v>0</v>
      </c>
      <c r="G31" s="23"/>
    </row>
    <row r="32" spans="1:7" ht="13.5" customHeight="1" x14ac:dyDescent="0.2">
      <c r="A32" s="269" t="s">
        <v>237</v>
      </c>
      <c r="B32" s="1" t="s">
        <v>86</v>
      </c>
      <c r="C32" s="75">
        <f>F171</f>
        <v>0</v>
      </c>
      <c r="D32" s="75"/>
      <c r="E32" s="75"/>
      <c r="F32" s="75">
        <f t="shared" si="0"/>
        <v>0</v>
      </c>
      <c r="G32" s="23"/>
    </row>
    <row r="33" spans="1:7" ht="13.5" customHeight="1" x14ac:dyDescent="0.2">
      <c r="A33" s="270"/>
      <c r="B33" s="1" t="s">
        <v>59</v>
      </c>
      <c r="C33" s="75">
        <f>F172</f>
        <v>0</v>
      </c>
      <c r="D33" s="75"/>
      <c r="E33" s="75"/>
      <c r="F33" s="75">
        <f t="shared" si="0"/>
        <v>0</v>
      </c>
      <c r="G33" s="23"/>
    </row>
    <row r="34" spans="1:7" ht="13.5" customHeight="1" x14ac:dyDescent="0.2">
      <c r="A34" s="269" t="s">
        <v>238</v>
      </c>
      <c r="B34" s="1" t="s">
        <v>86</v>
      </c>
      <c r="C34" s="75">
        <f>F184</f>
        <v>0</v>
      </c>
      <c r="D34" s="75"/>
      <c r="E34" s="75"/>
      <c r="F34" s="75">
        <f t="shared" si="0"/>
        <v>0</v>
      </c>
      <c r="G34" s="23"/>
    </row>
    <row r="35" spans="1:7" ht="13.5" customHeight="1" x14ac:dyDescent="0.2">
      <c r="A35" s="270"/>
      <c r="B35" s="1" t="s">
        <v>59</v>
      </c>
      <c r="C35" s="75">
        <f>F185</f>
        <v>0</v>
      </c>
      <c r="D35" s="75"/>
      <c r="E35" s="75"/>
      <c r="F35" s="75">
        <f t="shared" si="0"/>
        <v>0</v>
      </c>
      <c r="G35" s="23"/>
    </row>
    <row r="36" spans="1:7" ht="13.5" customHeight="1" x14ac:dyDescent="0.2">
      <c r="A36" s="269" t="s">
        <v>239</v>
      </c>
      <c r="B36" s="1" t="s">
        <v>86</v>
      </c>
      <c r="C36" s="75">
        <f>F197</f>
        <v>0</v>
      </c>
      <c r="D36" s="75"/>
      <c r="E36" s="75"/>
      <c r="F36" s="75">
        <f t="shared" si="0"/>
        <v>0</v>
      </c>
      <c r="G36" s="23"/>
    </row>
    <row r="37" spans="1:7" ht="13.5" customHeight="1" x14ac:dyDescent="0.2">
      <c r="A37" s="270"/>
      <c r="B37" s="1" t="s">
        <v>59</v>
      </c>
      <c r="C37" s="75">
        <f>F198</f>
        <v>0</v>
      </c>
      <c r="D37" s="75"/>
      <c r="E37" s="75"/>
      <c r="F37" s="75">
        <f t="shared" si="0"/>
        <v>0</v>
      </c>
      <c r="G37" s="23"/>
    </row>
    <row r="38" spans="1:7" ht="13.5" customHeight="1" x14ac:dyDescent="0.2">
      <c r="A38" s="269" t="s">
        <v>235</v>
      </c>
      <c r="B38" s="1" t="s">
        <v>86</v>
      </c>
      <c r="C38" s="75">
        <f>F210</f>
        <v>0</v>
      </c>
      <c r="D38" s="75"/>
      <c r="E38" s="75">
        <f>F317</f>
        <v>0</v>
      </c>
      <c r="F38" s="75">
        <f t="shared" si="0"/>
        <v>0</v>
      </c>
      <c r="G38" s="23"/>
    </row>
    <row r="39" spans="1:7" ht="13.5" customHeight="1" x14ac:dyDescent="0.2">
      <c r="A39" s="270"/>
      <c r="B39" s="1" t="s">
        <v>59</v>
      </c>
      <c r="C39" s="75">
        <f>F211</f>
        <v>0</v>
      </c>
      <c r="D39" s="75"/>
      <c r="E39" s="75">
        <f>F318</f>
        <v>0</v>
      </c>
      <c r="F39" s="75">
        <f t="shared" si="0"/>
        <v>0</v>
      </c>
      <c r="G39" s="23"/>
    </row>
    <row r="40" spans="1:7" ht="13.5" customHeight="1" x14ac:dyDescent="0.2">
      <c r="A40" s="269" t="s">
        <v>60</v>
      </c>
      <c r="B40" s="1" t="s">
        <v>86</v>
      </c>
      <c r="C40" s="75">
        <f>SUM(C22,C24,C26,C28,C30,C32,C34,C36,C38)</f>
        <v>0</v>
      </c>
      <c r="D40" s="75">
        <f t="shared" ref="D40:E41" si="1">SUM(D22,D24,D26,D28,D30,D32,D34,D36,D38)</f>
        <v>0</v>
      </c>
      <c r="E40" s="75">
        <f t="shared" si="1"/>
        <v>0</v>
      </c>
      <c r="F40" s="75">
        <f t="shared" si="0"/>
        <v>0</v>
      </c>
      <c r="G40" s="23"/>
    </row>
    <row r="41" spans="1:7" ht="13.5" customHeight="1" x14ac:dyDescent="0.2">
      <c r="A41" s="270"/>
      <c r="B41" s="1" t="s">
        <v>59</v>
      </c>
      <c r="C41" s="75">
        <f>SUM(C23,C25,C27,C29,C31,C33,C35,C37,C39)</f>
        <v>0</v>
      </c>
      <c r="D41" s="75">
        <f t="shared" si="1"/>
        <v>0</v>
      </c>
      <c r="E41" s="75">
        <f t="shared" si="1"/>
        <v>0</v>
      </c>
      <c r="F41" s="75">
        <f t="shared" si="0"/>
        <v>0</v>
      </c>
      <c r="G41" s="23"/>
    </row>
    <row r="42" spans="1:7" ht="13.5" customHeight="1" x14ac:dyDescent="0.2">
      <c r="A42" s="12"/>
      <c r="C42" s="52"/>
      <c r="D42" s="267" t="s">
        <v>184</v>
      </c>
      <c r="E42" s="268"/>
      <c r="F42" s="5" t="str">
        <f>IF(ISERROR(F41/F40)," ",(F41/F40))</f>
        <v xml:space="preserve"> </v>
      </c>
      <c r="G42" s="23"/>
    </row>
    <row r="43" spans="1:7" ht="13.5" customHeight="1" x14ac:dyDescent="0.2">
      <c r="A43" s="12"/>
    </row>
    <row r="44" spans="1:7" ht="13.5" customHeight="1" x14ac:dyDescent="0.2">
      <c r="A44" s="12"/>
    </row>
    <row r="45" spans="1:7" ht="13.5" customHeight="1" x14ac:dyDescent="0.2">
      <c r="A45" s="12"/>
    </row>
    <row r="46" spans="1:7" ht="13.5" customHeight="1" x14ac:dyDescent="0.2">
      <c r="A46" s="70" t="s">
        <v>217</v>
      </c>
      <c r="G46" s="6"/>
    </row>
    <row r="47" spans="1:7" ht="13.5" customHeight="1" thickBot="1" x14ac:dyDescent="0.25">
      <c r="A47" s="280" t="s">
        <v>17</v>
      </c>
      <c r="B47" s="281"/>
      <c r="C47" s="47" t="s">
        <v>234</v>
      </c>
      <c r="D47" s="47" t="s">
        <v>250</v>
      </c>
      <c r="E47" s="47" t="s">
        <v>54</v>
      </c>
      <c r="F47" s="47" t="s">
        <v>105</v>
      </c>
      <c r="G47" s="4" t="s">
        <v>12</v>
      </c>
    </row>
    <row r="48" spans="1:7" ht="13.5" customHeight="1" thickBot="1" x14ac:dyDescent="0.25">
      <c r="A48" s="303" t="s">
        <v>106</v>
      </c>
      <c r="B48" s="49" t="s">
        <v>87</v>
      </c>
      <c r="C48" s="72"/>
      <c r="D48" s="116"/>
      <c r="E48" s="73"/>
      <c r="F48" s="74"/>
      <c r="G48" s="77" t="str">
        <f>IF(ISERROR(SUM(C50:F50)/SUM(C49:F49))," ",(SUM(C50:F50)/SUM(C49:F49)))</f>
        <v xml:space="preserve"> </v>
      </c>
    </row>
    <row r="49" spans="1:7" ht="13.5" customHeight="1" thickBot="1" x14ac:dyDescent="0.25">
      <c r="A49" s="302"/>
      <c r="B49" s="124" t="s">
        <v>252</v>
      </c>
      <c r="C49" s="72"/>
      <c r="D49" s="116"/>
      <c r="E49" s="73"/>
      <c r="F49" s="74"/>
      <c r="G49" s="78">
        <f>SUM(C49:F49)</f>
        <v>0</v>
      </c>
    </row>
    <row r="50" spans="1:7" ht="13.5" customHeight="1" thickBot="1" x14ac:dyDescent="0.25">
      <c r="A50" s="270"/>
      <c r="B50" s="1" t="s">
        <v>52</v>
      </c>
      <c r="C50" s="80">
        <f t="shared" ref="C50:F50" si="2">C48*C49</f>
        <v>0</v>
      </c>
      <c r="D50" s="80">
        <f t="shared" si="2"/>
        <v>0</v>
      </c>
      <c r="E50" s="80">
        <f t="shared" si="2"/>
        <v>0</v>
      </c>
      <c r="F50" s="80">
        <f t="shared" si="2"/>
        <v>0</v>
      </c>
      <c r="G50" s="75">
        <f>SUM(C50:F50)</f>
        <v>0</v>
      </c>
    </row>
    <row r="51" spans="1:7" ht="13.5" customHeight="1" thickBot="1" x14ac:dyDescent="0.25">
      <c r="A51" s="303" t="s">
        <v>218</v>
      </c>
      <c r="B51" s="49" t="s">
        <v>87</v>
      </c>
      <c r="C51" s="72"/>
      <c r="D51" s="116"/>
      <c r="E51" s="73"/>
      <c r="F51" s="74"/>
      <c r="G51" s="77" t="str">
        <f>IF(ISERROR(SUM(C53:F53)/SUM(C52:F52))," ",(SUM(C53:F53)/SUM(C52:F52)))</f>
        <v xml:space="preserve"> </v>
      </c>
    </row>
    <row r="52" spans="1:7" ht="13.5" customHeight="1" thickBot="1" x14ac:dyDescent="0.25">
      <c r="A52" s="302"/>
      <c r="B52" s="1" t="s">
        <v>88</v>
      </c>
      <c r="C52" s="72"/>
      <c r="D52" s="116"/>
      <c r="E52" s="73"/>
      <c r="F52" s="74"/>
      <c r="G52" s="75">
        <f>SUM(C52:F52)</f>
        <v>0</v>
      </c>
    </row>
    <row r="53" spans="1:7" ht="13.5" customHeight="1" thickBot="1" x14ac:dyDescent="0.25">
      <c r="A53" s="270"/>
      <c r="B53" s="1" t="s">
        <v>52</v>
      </c>
      <c r="C53" s="79">
        <f>C51*C52</f>
        <v>0</v>
      </c>
      <c r="D53" s="79">
        <f t="shared" ref="D53:F53" si="3">D51*D52</f>
        <v>0</v>
      </c>
      <c r="E53" s="79">
        <f t="shared" si="3"/>
        <v>0</v>
      </c>
      <c r="F53" s="79">
        <f t="shared" si="3"/>
        <v>0</v>
      </c>
      <c r="G53" s="75">
        <f>SUM(C53:F53)</f>
        <v>0</v>
      </c>
    </row>
    <row r="54" spans="1:7" ht="13.5" customHeight="1" thickBot="1" x14ac:dyDescent="0.25">
      <c r="A54" s="303" t="s">
        <v>219</v>
      </c>
      <c r="B54" s="49" t="s">
        <v>87</v>
      </c>
      <c r="C54" s="72"/>
      <c r="D54" s="116"/>
      <c r="E54" s="73"/>
      <c r="F54" s="74"/>
      <c r="G54" s="77" t="str">
        <f>IF(ISERROR(SUM(C56:F56)/SUM(C55:F55))," ",(SUM(C56:F56)/SUM(C55:F55)))</f>
        <v xml:space="preserve"> </v>
      </c>
    </row>
    <row r="55" spans="1:7" ht="13.5" customHeight="1" thickBot="1" x14ac:dyDescent="0.25">
      <c r="A55" s="302"/>
      <c r="B55" s="110" t="s">
        <v>252</v>
      </c>
      <c r="C55" s="72"/>
      <c r="D55" s="116"/>
      <c r="E55" s="73"/>
      <c r="F55" s="74"/>
      <c r="G55" s="75">
        <f>SUM(C55:F55)</f>
        <v>0</v>
      </c>
    </row>
    <row r="56" spans="1:7" ht="13.5" customHeight="1" thickBot="1" x14ac:dyDescent="0.25">
      <c r="A56" s="270"/>
      <c r="B56" s="1" t="s">
        <v>52</v>
      </c>
      <c r="C56" s="114">
        <f>C54*C55</f>
        <v>0</v>
      </c>
      <c r="D56" s="114">
        <f t="shared" ref="D56:F56" si="4">D54*D55</f>
        <v>0</v>
      </c>
      <c r="E56" s="114">
        <f t="shared" si="4"/>
        <v>0</v>
      </c>
      <c r="F56" s="114">
        <f t="shared" si="4"/>
        <v>0</v>
      </c>
      <c r="G56" s="79">
        <f>SUM(C56:F56)</f>
        <v>0</v>
      </c>
    </row>
    <row r="57" spans="1:7" ht="13.5" customHeight="1" thickBot="1" x14ac:dyDescent="0.25">
      <c r="A57" s="303" t="s">
        <v>220</v>
      </c>
      <c r="B57" s="49" t="s">
        <v>87</v>
      </c>
      <c r="C57" s="72"/>
      <c r="D57" s="116"/>
      <c r="E57" s="73"/>
      <c r="F57" s="74"/>
      <c r="G57" s="77" t="str">
        <f>IF(ISERROR(SUM(C59:F59)/SUM(C58:F58))," ",(SUM(C59:F59)/SUM(C58:F58)))</f>
        <v xml:space="preserve"> </v>
      </c>
    </row>
    <row r="58" spans="1:7" ht="13.5" customHeight="1" thickBot="1" x14ac:dyDescent="0.25">
      <c r="A58" s="302"/>
      <c r="B58" s="110" t="s">
        <v>252</v>
      </c>
      <c r="C58" s="72"/>
      <c r="D58" s="116"/>
      <c r="E58" s="73"/>
      <c r="F58" s="74"/>
      <c r="G58" s="75">
        <f>SUM(C58:F58)</f>
        <v>0</v>
      </c>
    </row>
    <row r="59" spans="1:7" ht="13.5" customHeight="1" thickBot="1" x14ac:dyDescent="0.25">
      <c r="A59" s="270"/>
      <c r="B59" s="1" t="s">
        <v>52</v>
      </c>
      <c r="C59" s="114">
        <f>C57*C58</f>
        <v>0</v>
      </c>
      <c r="D59" s="114">
        <f t="shared" ref="D59:F59" si="5">D57*D58</f>
        <v>0</v>
      </c>
      <c r="E59" s="114">
        <f t="shared" si="5"/>
        <v>0</v>
      </c>
      <c r="F59" s="114">
        <f t="shared" si="5"/>
        <v>0</v>
      </c>
      <c r="G59" s="79">
        <f>SUM(C59:F59)</f>
        <v>0</v>
      </c>
    </row>
    <row r="60" spans="1:7" ht="13.5" customHeight="1" thickBot="1" x14ac:dyDescent="0.25">
      <c r="A60" s="303" t="s">
        <v>206</v>
      </c>
      <c r="B60" s="49" t="s">
        <v>87</v>
      </c>
      <c r="C60" s="72"/>
      <c r="D60" s="116"/>
      <c r="E60" s="73"/>
      <c r="F60" s="113"/>
      <c r="G60" s="77" t="str">
        <f>IF(ISERROR(SUM(C62:F62)/SUM(C61:F61))," ",(SUM(C62:F62)/SUM(C61:F61)))</f>
        <v xml:space="preserve"> </v>
      </c>
    </row>
    <row r="61" spans="1:7" ht="13.5" customHeight="1" thickBot="1" x14ac:dyDescent="0.25">
      <c r="A61" s="302"/>
      <c r="B61" s="110" t="s">
        <v>252</v>
      </c>
      <c r="C61" s="72"/>
      <c r="D61" s="116"/>
      <c r="E61" s="73"/>
      <c r="F61" s="113"/>
      <c r="G61" s="75">
        <f>SUM(C61:F61)</f>
        <v>0</v>
      </c>
    </row>
    <row r="62" spans="1:7" ht="13.5" customHeight="1" thickBot="1" x14ac:dyDescent="0.25">
      <c r="A62" s="270"/>
      <c r="B62" s="1" t="s">
        <v>52</v>
      </c>
      <c r="C62" s="79">
        <f>C60*C61</f>
        <v>0</v>
      </c>
      <c r="D62" s="79">
        <f t="shared" ref="D62:F62" si="6">D60*D61</f>
        <v>0</v>
      </c>
      <c r="E62" s="79">
        <f t="shared" si="6"/>
        <v>0</v>
      </c>
      <c r="F62" s="79">
        <f t="shared" si="6"/>
        <v>0</v>
      </c>
      <c r="G62" s="79">
        <f>SUM(C62:F62)</f>
        <v>0</v>
      </c>
    </row>
    <row r="63" spans="1:7" ht="13.5" customHeight="1" thickBot="1" x14ac:dyDescent="0.25">
      <c r="A63" s="303" t="s">
        <v>207</v>
      </c>
      <c r="B63" s="49" t="s">
        <v>87</v>
      </c>
      <c r="C63" s="72"/>
      <c r="D63" s="116"/>
      <c r="E63" s="73"/>
      <c r="F63" s="113"/>
      <c r="G63" s="77" t="str">
        <f>IF(ISERROR(SUM(C65:F65)/SUM(C64:F64))," ",(SUM(C65:F65)/SUM(C64:F64)))</f>
        <v xml:space="preserve"> </v>
      </c>
    </row>
    <row r="64" spans="1:7" ht="13.5" customHeight="1" thickBot="1" x14ac:dyDescent="0.25">
      <c r="A64" s="302"/>
      <c r="B64" s="1" t="s">
        <v>88</v>
      </c>
      <c r="C64" s="72"/>
      <c r="D64" s="116"/>
      <c r="E64" s="73"/>
      <c r="F64" s="113"/>
      <c r="G64" s="75">
        <f>SUM(C64:F64)</f>
        <v>0</v>
      </c>
    </row>
    <row r="65" spans="1:7" ht="13.5" customHeight="1" thickBot="1" x14ac:dyDescent="0.25">
      <c r="A65" s="270"/>
      <c r="B65" s="1" t="s">
        <v>52</v>
      </c>
      <c r="C65" s="79">
        <f>C63*C64</f>
        <v>0</v>
      </c>
      <c r="D65" s="79">
        <f t="shared" ref="D65:F65" si="7">D63*D64</f>
        <v>0</v>
      </c>
      <c r="E65" s="79">
        <f t="shared" si="7"/>
        <v>0</v>
      </c>
      <c r="F65" s="79">
        <f t="shared" si="7"/>
        <v>0</v>
      </c>
      <c r="G65" s="79">
        <f>SUM(C65:F65)</f>
        <v>0</v>
      </c>
    </row>
    <row r="66" spans="1:7" ht="13.5" customHeight="1" thickBot="1" x14ac:dyDescent="0.25">
      <c r="A66" s="303" t="s">
        <v>214</v>
      </c>
      <c r="B66" s="49" t="s">
        <v>87</v>
      </c>
      <c r="C66" s="111"/>
      <c r="D66" s="117"/>
      <c r="E66" s="112"/>
      <c r="F66" s="74"/>
      <c r="G66" s="77" t="str">
        <f>IF(ISERROR(SUM(C68:F68)/SUM(C67:F67))," ",(SUM(C68:F68)/SUM(C67:F67)))</f>
        <v xml:space="preserve"> </v>
      </c>
    </row>
    <row r="67" spans="1:7" ht="13.5" customHeight="1" thickBot="1" x14ac:dyDescent="0.25">
      <c r="A67" s="302"/>
      <c r="B67" s="110" t="s">
        <v>252</v>
      </c>
      <c r="C67" s="111"/>
      <c r="D67" s="117"/>
      <c r="E67" s="112"/>
      <c r="F67" s="74"/>
      <c r="G67" s="75">
        <f>SUM(C67:F67)</f>
        <v>0</v>
      </c>
    </row>
    <row r="68" spans="1:7" ht="13.5" customHeight="1" thickBot="1" x14ac:dyDescent="0.25">
      <c r="A68" s="270"/>
      <c r="B68" s="1" t="s">
        <v>52</v>
      </c>
      <c r="C68" s="79">
        <f>C66*C67</f>
        <v>0</v>
      </c>
      <c r="D68" s="79">
        <f t="shared" ref="D68:F68" si="8">D66*D67</f>
        <v>0</v>
      </c>
      <c r="E68" s="79">
        <f t="shared" si="8"/>
        <v>0</v>
      </c>
      <c r="F68" s="79">
        <f t="shared" si="8"/>
        <v>0</v>
      </c>
      <c r="G68" s="79">
        <f>SUM(C68:F68)</f>
        <v>0</v>
      </c>
    </row>
    <row r="69" spans="1:7" ht="13.5" customHeight="1" thickBot="1" x14ac:dyDescent="0.25">
      <c r="A69" s="303" t="s">
        <v>208</v>
      </c>
      <c r="B69" s="49" t="s">
        <v>87</v>
      </c>
      <c r="C69" s="72"/>
      <c r="D69" s="116"/>
      <c r="E69" s="73"/>
      <c r="F69" s="113"/>
      <c r="G69" s="77" t="str">
        <f>IF(ISERROR(SUM(C71:F71)/SUM(C70:F70))," ",(SUM(C71:F71)/SUM(C70:F70)))</f>
        <v xml:space="preserve"> </v>
      </c>
    </row>
    <row r="70" spans="1:7" ht="13.5" customHeight="1" thickBot="1" x14ac:dyDescent="0.25">
      <c r="A70" s="302"/>
      <c r="B70" s="110" t="s">
        <v>252</v>
      </c>
      <c r="C70" s="72"/>
      <c r="D70" s="116"/>
      <c r="E70" s="73"/>
      <c r="F70" s="113"/>
      <c r="G70" s="75">
        <f>SUM(C70:F70)</f>
        <v>0</v>
      </c>
    </row>
    <row r="71" spans="1:7" ht="13.5" customHeight="1" thickBot="1" x14ac:dyDescent="0.25">
      <c r="A71" s="270"/>
      <c r="B71" s="1" t="s">
        <v>52</v>
      </c>
      <c r="C71" s="79">
        <f>C69*C70</f>
        <v>0</v>
      </c>
      <c r="D71" s="79">
        <f t="shared" ref="D71:F71" si="9">D69*D70</f>
        <v>0</v>
      </c>
      <c r="E71" s="79">
        <f t="shared" si="9"/>
        <v>0</v>
      </c>
      <c r="F71" s="79">
        <f t="shared" si="9"/>
        <v>0</v>
      </c>
      <c r="G71" s="79">
        <f>SUM(C71:F71)</f>
        <v>0</v>
      </c>
    </row>
    <row r="72" spans="1:7" ht="13.5" customHeight="1" thickBot="1" x14ac:dyDescent="0.25">
      <c r="A72" s="303" t="s">
        <v>209</v>
      </c>
      <c r="B72" s="49" t="s">
        <v>87</v>
      </c>
      <c r="C72" s="72"/>
      <c r="D72" s="116"/>
      <c r="E72" s="73"/>
      <c r="F72" s="113"/>
      <c r="G72" s="77" t="str">
        <f>IF(ISERROR(SUM(C74:F74)/SUM(C73:F73))," ",(SUM(C74:F74)/SUM(C73:F73)))</f>
        <v xml:space="preserve"> </v>
      </c>
    </row>
    <row r="73" spans="1:7" ht="13.5" customHeight="1" thickBot="1" x14ac:dyDescent="0.25">
      <c r="A73" s="302"/>
      <c r="B73" s="110" t="s">
        <v>252</v>
      </c>
      <c r="C73" s="72"/>
      <c r="D73" s="116"/>
      <c r="E73" s="73"/>
      <c r="F73" s="113"/>
      <c r="G73" s="75">
        <f>SUM(C73:F73)</f>
        <v>0</v>
      </c>
    </row>
    <row r="74" spans="1:7" ht="13.5" customHeight="1" thickBot="1" x14ac:dyDescent="0.25">
      <c r="A74" s="270"/>
      <c r="B74" s="1" t="s">
        <v>52</v>
      </c>
      <c r="C74" s="79">
        <f>C72*C73</f>
        <v>0</v>
      </c>
      <c r="D74" s="79">
        <f t="shared" ref="D74:F74" si="10">D72*D73</f>
        <v>0</v>
      </c>
      <c r="E74" s="79">
        <f t="shared" si="10"/>
        <v>0</v>
      </c>
      <c r="F74" s="79">
        <f t="shared" si="10"/>
        <v>0</v>
      </c>
      <c r="G74" s="79">
        <f>SUM(C74:F74)</f>
        <v>0</v>
      </c>
    </row>
    <row r="75" spans="1:7" ht="13.5" customHeight="1" thickBot="1" x14ac:dyDescent="0.25">
      <c r="A75" s="303" t="s">
        <v>215</v>
      </c>
      <c r="B75" s="49" t="s">
        <v>87</v>
      </c>
      <c r="C75" s="111"/>
      <c r="D75" s="117"/>
      <c r="E75" s="112"/>
      <c r="F75" s="74"/>
      <c r="G75" s="77" t="str">
        <f>IF(ISERROR(SUM(C77:F77)/SUM(C76:F76))," ",(SUM(C77:F77)/SUM(C76:F76)))</f>
        <v xml:space="preserve"> </v>
      </c>
    </row>
    <row r="76" spans="1:7" ht="13.5" customHeight="1" thickBot="1" x14ac:dyDescent="0.25">
      <c r="A76" s="302"/>
      <c r="B76" s="110" t="s">
        <v>252</v>
      </c>
      <c r="C76" s="111"/>
      <c r="D76" s="117"/>
      <c r="E76" s="112"/>
      <c r="F76" s="74"/>
      <c r="G76" s="75">
        <f>SUM(C76:F76)</f>
        <v>0</v>
      </c>
    </row>
    <row r="77" spans="1:7" ht="13.5" customHeight="1" thickBot="1" x14ac:dyDescent="0.25">
      <c r="A77" s="270"/>
      <c r="B77" s="1" t="s">
        <v>52</v>
      </c>
      <c r="C77" s="79">
        <f>C75*C76</f>
        <v>0</v>
      </c>
      <c r="D77" s="79">
        <f t="shared" ref="D77:F77" si="11">D75*D76</f>
        <v>0</v>
      </c>
      <c r="E77" s="79">
        <f t="shared" si="11"/>
        <v>0</v>
      </c>
      <c r="F77" s="79">
        <f t="shared" si="11"/>
        <v>0</v>
      </c>
      <c r="G77" s="79">
        <f>SUM(C77:F77)</f>
        <v>0</v>
      </c>
    </row>
    <row r="78" spans="1:7" ht="13.5" customHeight="1" thickBot="1" x14ac:dyDescent="0.25">
      <c r="A78" s="303" t="s">
        <v>210</v>
      </c>
      <c r="B78" s="49" t="s">
        <v>87</v>
      </c>
      <c r="C78" s="72"/>
      <c r="D78" s="116"/>
      <c r="E78" s="73"/>
      <c r="F78" s="113"/>
      <c r="G78" s="77" t="str">
        <f>IF(ISERROR(SUM(C80:F80)/SUM(C79:F79))," ",(SUM(C80:F80)/SUM(C79:F79)))</f>
        <v xml:space="preserve"> </v>
      </c>
    </row>
    <row r="79" spans="1:7" ht="13.5" customHeight="1" thickBot="1" x14ac:dyDescent="0.25">
      <c r="A79" s="302"/>
      <c r="B79" s="110" t="s">
        <v>252</v>
      </c>
      <c r="C79" s="72"/>
      <c r="D79" s="116"/>
      <c r="E79" s="73"/>
      <c r="F79" s="113"/>
      <c r="G79" s="75">
        <f>SUM(C79:F79)</f>
        <v>0</v>
      </c>
    </row>
    <row r="80" spans="1:7" ht="13.5" customHeight="1" thickBot="1" x14ac:dyDescent="0.25">
      <c r="A80" s="270"/>
      <c r="B80" s="1" t="s">
        <v>52</v>
      </c>
      <c r="C80" s="79">
        <f>C78*C79</f>
        <v>0</v>
      </c>
      <c r="D80" s="79">
        <f t="shared" ref="D80:F80" si="12">D78*D79</f>
        <v>0</v>
      </c>
      <c r="E80" s="79">
        <f t="shared" si="12"/>
        <v>0</v>
      </c>
      <c r="F80" s="79">
        <f t="shared" si="12"/>
        <v>0</v>
      </c>
      <c r="G80" s="79">
        <f>SUM(C80:F80)</f>
        <v>0</v>
      </c>
    </row>
    <row r="81" spans="1:7" ht="13.5" customHeight="1" thickBot="1" x14ac:dyDescent="0.25">
      <c r="A81" s="303" t="s">
        <v>211</v>
      </c>
      <c r="B81" s="49" t="s">
        <v>87</v>
      </c>
      <c r="C81" s="72"/>
      <c r="D81" s="116"/>
      <c r="E81" s="73"/>
      <c r="F81" s="113"/>
      <c r="G81" s="77" t="str">
        <f>IF(ISERROR(SUM(C83:F83)/SUM(C82:F82))," ",(SUM(C83:F83)/SUM(C82:F82)))</f>
        <v xml:space="preserve"> </v>
      </c>
    </row>
    <row r="82" spans="1:7" ht="13.5" customHeight="1" thickBot="1" x14ac:dyDescent="0.25">
      <c r="A82" s="302"/>
      <c r="B82" s="110" t="s">
        <v>252</v>
      </c>
      <c r="C82" s="72"/>
      <c r="D82" s="116"/>
      <c r="E82" s="73"/>
      <c r="F82" s="113"/>
      <c r="G82" s="75">
        <f>SUM(C82:F82)</f>
        <v>0</v>
      </c>
    </row>
    <row r="83" spans="1:7" ht="13.5" customHeight="1" thickBot="1" x14ac:dyDescent="0.25">
      <c r="A83" s="270"/>
      <c r="B83" s="1" t="s">
        <v>52</v>
      </c>
      <c r="C83" s="79">
        <f>C81*C82</f>
        <v>0</v>
      </c>
      <c r="D83" s="79">
        <f t="shared" ref="D83:F83" si="13">D81*D82</f>
        <v>0</v>
      </c>
      <c r="E83" s="79">
        <f t="shared" si="13"/>
        <v>0</v>
      </c>
      <c r="F83" s="79">
        <f t="shared" si="13"/>
        <v>0</v>
      </c>
      <c r="G83" s="79">
        <f>SUM(C83:F83)</f>
        <v>0</v>
      </c>
    </row>
    <row r="84" spans="1:7" ht="13.5" customHeight="1" thickBot="1" x14ac:dyDescent="0.25">
      <c r="A84" s="303" t="s">
        <v>216</v>
      </c>
      <c r="B84" s="49" t="s">
        <v>87</v>
      </c>
      <c r="C84" s="111"/>
      <c r="D84" s="117"/>
      <c r="E84" s="112"/>
      <c r="F84" s="74"/>
      <c r="G84" s="77" t="str">
        <f>IF(ISERROR(SUM(C86:F86)/SUM(C85:F85))," ",(SUM(C86:F86)/SUM(C85:F85)))</f>
        <v xml:space="preserve"> </v>
      </c>
    </row>
    <row r="85" spans="1:7" ht="13.5" customHeight="1" thickBot="1" x14ac:dyDescent="0.25">
      <c r="A85" s="302"/>
      <c r="B85" s="110" t="s">
        <v>252</v>
      </c>
      <c r="C85" s="111"/>
      <c r="D85" s="117"/>
      <c r="E85" s="112"/>
      <c r="F85" s="74"/>
      <c r="G85" s="75">
        <f>SUM(C85:F85)</f>
        <v>0</v>
      </c>
    </row>
    <row r="86" spans="1:7" ht="13.5" customHeight="1" x14ac:dyDescent="0.2">
      <c r="A86" s="270"/>
      <c r="B86" s="1" t="s">
        <v>52</v>
      </c>
      <c r="C86" s="79">
        <f>C84*C85</f>
        <v>0</v>
      </c>
      <c r="D86" s="79">
        <f t="shared" ref="D86:F86" si="14">D84*D85</f>
        <v>0</v>
      </c>
      <c r="E86" s="79">
        <f t="shared" si="14"/>
        <v>0</v>
      </c>
      <c r="F86" s="79">
        <f t="shared" si="14"/>
        <v>0</v>
      </c>
      <c r="G86" s="79">
        <f>SUM(C86:F86)</f>
        <v>0</v>
      </c>
    </row>
    <row r="87" spans="1:7" ht="13.5" customHeight="1" x14ac:dyDescent="0.2">
      <c r="A87" s="269" t="s">
        <v>12</v>
      </c>
      <c r="B87" s="49" t="s">
        <v>87</v>
      </c>
      <c r="C87" s="76"/>
      <c r="D87" s="76"/>
      <c r="E87" s="76"/>
      <c r="F87" s="81"/>
      <c r="G87" s="75" t="str">
        <f>IF(ISERROR(G89/G88)," ",(G89/G88))</f>
        <v xml:space="preserve"> </v>
      </c>
    </row>
    <row r="88" spans="1:7" ht="13.5" customHeight="1" x14ac:dyDescent="0.2">
      <c r="A88" s="302"/>
      <c r="B88" s="1" t="s">
        <v>88</v>
      </c>
      <c r="C88" s="76"/>
      <c r="D88" s="76"/>
      <c r="E88" s="76"/>
      <c r="F88" s="76"/>
      <c r="G88" s="65">
        <f>SUM(G49,G52,G55,G58,G61,G64,G67,G70,G73,G76,G79,G82,G85)</f>
        <v>0</v>
      </c>
    </row>
    <row r="89" spans="1:7" ht="13.5" customHeight="1" x14ac:dyDescent="0.2">
      <c r="A89" s="270"/>
      <c r="B89" s="1" t="s">
        <v>52</v>
      </c>
      <c r="C89" s="76"/>
      <c r="D89" s="76"/>
      <c r="E89" s="76"/>
      <c r="F89" s="76"/>
      <c r="G89" s="75">
        <f>SUM(G50,G53,G56,G59,G62,G65,G68,G71,G74,G77,G80,G83,G86)</f>
        <v>0</v>
      </c>
    </row>
    <row r="90" spans="1:7" ht="13.5" customHeight="1" x14ac:dyDescent="0.2">
      <c r="A90" t="s">
        <v>96</v>
      </c>
    </row>
    <row r="91" spans="1:7" ht="13.5" customHeight="1" x14ac:dyDescent="0.2"/>
    <row r="92" spans="1:7" ht="13.5" customHeight="1" x14ac:dyDescent="0.2">
      <c r="A92" s="70" t="s">
        <v>114</v>
      </c>
      <c r="G92" s="6"/>
    </row>
    <row r="93" spans="1:7" ht="13.5" customHeight="1" thickBot="1" x14ac:dyDescent="0.25">
      <c r="A93" s="280" t="s">
        <v>17</v>
      </c>
      <c r="B93" s="281"/>
      <c r="C93" s="47" t="s">
        <v>53</v>
      </c>
      <c r="D93" s="68"/>
      <c r="E93" s="47" t="s">
        <v>105</v>
      </c>
      <c r="F93" s="4" t="s">
        <v>12</v>
      </c>
      <c r="G93" s="23"/>
    </row>
    <row r="94" spans="1:7" ht="13.5" customHeight="1" thickBot="1" x14ac:dyDescent="0.25">
      <c r="A94" s="269" t="s">
        <v>218</v>
      </c>
      <c r="B94" s="49" t="s">
        <v>87</v>
      </c>
      <c r="C94" s="72"/>
      <c r="D94" s="84"/>
      <c r="E94" s="74"/>
      <c r="F94" s="77" t="str">
        <f>IF(ISERROR(SUM(C96:E96)/SUM(C95:E95))," ",(SUM(C96:E96)/SUM(C95:E95)))</f>
        <v xml:space="preserve"> </v>
      </c>
      <c r="G94" s="119"/>
    </row>
    <row r="95" spans="1:7" ht="13.5" customHeight="1" thickBot="1" x14ac:dyDescent="0.25">
      <c r="A95" s="302"/>
      <c r="B95" s="110" t="s">
        <v>252</v>
      </c>
      <c r="C95" s="72"/>
      <c r="D95" s="84"/>
      <c r="E95" s="74"/>
      <c r="F95" s="75">
        <f>SUM(C95:E95)</f>
        <v>0</v>
      </c>
      <c r="G95" s="119"/>
    </row>
    <row r="96" spans="1:7" ht="13.5" customHeight="1" thickBot="1" x14ac:dyDescent="0.25">
      <c r="A96" s="270"/>
      <c r="B96" s="1" t="s">
        <v>52</v>
      </c>
      <c r="C96" s="79">
        <f>C94*C95</f>
        <v>0</v>
      </c>
      <c r="D96" s="83">
        <f t="shared" ref="D96:E96" si="15">D94*D95</f>
        <v>0</v>
      </c>
      <c r="E96" s="79">
        <f t="shared" si="15"/>
        <v>0</v>
      </c>
      <c r="F96" s="75">
        <f>SUM(C96:E96)</f>
        <v>0</v>
      </c>
      <c r="G96" s="119"/>
    </row>
    <row r="97" spans="1:7" ht="13.5" customHeight="1" thickBot="1" x14ac:dyDescent="0.25">
      <c r="A97" s="303" t="s">
        <v>212</v>
      </c>
      <c r="B97" s="49" t="s">
        <v>87</v>
      </c>
      <c r="C97" s="72"/>
      <c r="D97" s="84"/>
      <c r="E97" s="74"/>
      <c r="F97" s="77" t="str">
        <f>IF(ISERROR(SUM(C99:E99)/SUM(C98:E98))," ",(SUM(C99:E99)/SUM(C98:E98)))</f>
        <v xml:space="preserve"> </v>
      </c>
      <c r="G97" s="119"/>
    </row>
    <row r="98" spans="1:7" ht="13.5" customHeight="1" thickBot="1" x14ac:dyDescent="0.25">
      <c r="A98" s="302"/>
      <c r="B98" s="110" t="s">
        <v>252</v>
      </c>
      <c r="C98" s="72"/>
      <c r="D98" s="84"/>
      <c r="E98" s="74"/>
      <c r="F98" s="75">
        <f>SUM(C98:E98)</f>
        <v>0</v>
      </c>
      <c r="G98" s="119"/>
    </row>
    <row r="99" spans="1:7" ht="13.5" customHeight="1" thickBot="1" x14ac:dyDescent="0.25">
      <c r="A99" s="270"/>
      <c r="B99" s="1" t="s">
        <v>52</v>
      </c>
      <c r="C99" s="114">
        <f>C97*C98</f>
        <v>0</v>
      </c>
      <c r="D99" s="115">
        <f t="shared" ref="D99:E99" si="16">D97*D98</f>
        <v>0</v>
      </c>
      <c r="E99" s="114">
        <f t="shared" si="16"/>
        <v>0</v>
      </c>
      <c r="F99" s="79">
        <f>SUM(C99:E99)</f>
        <v>0</v>
      </c>
      <c r="G99" s="119"/>
    </row>
    <row r="100" spans="1:7" ht="13.5" customHeight="1" thickBot="1" x14ac:dyDescent="0.25">
      <c r="A100" s="303" t="s">
        <v>213</v>
      </c>
      <c r="B100" s="49" t="s">
        <v>87</v>
      </c>
      <c r="C100" s="72"/>
      <c r="D100" s="84"/>
      <c r="E100" s="74"/>
      <c r="F100" s="77" t="str">
        <f>IF(ISERROR(SUM(C102:E102)/SUM(C101:E101))," ",(SUM(C102:E102)/SUM(C101:E101)))</f>
        <v xml:space="preserve"> </v>
      </c>
      <c r="G100" s="119"/>
    </row>
    <row r="101" spans="1:7" ht="13.5" customHeight="1" thickBot="1" x14ac:dyDescent="0.25">
      <c r="A101" s="302"/>
      <c r="B101" s="110" t="s">
        <v>252</v>
      </c>
      <c r="C101" s="72"/>
      <c r="D101" s="84"/>
      <c r="E101" s="74"/>
      <c r="F101" s="75">
        <f>SUM(C101:E101)</f>
        <v>0</v>
      </c>
      <c r="G101" s="119"/>
    </row>
    <row r="102" spans="1:7" ht="13.5" customHeight="1" x14ac:dyDescent="0.2">
      <c r="A102" s="270"/>
      <c r="B102" s="1" t="s">
        <v>52</v>
      </c>
      <c r="C102" s="79">
        <f>C100*C101</f>
        <v>0</v>
      </c>
      <c r="D102" s="76">
        <f t="shared" ref="D102:E102" si="17">D100*D101</f>
        <v>0</v>
      </c>
      <c r="E102" s="79">
        <f t="shared" si="17"/>
        <v>0</v>
      </c>
      <c r="F102" s="79">
        <f>SUM(C102:E102)</f>
        <v>0</v>
      </c>
      <c r="G102" s="119"/>
    </row>
    <row r="103" spans="1:7" ht="13.5" customHeight="1" x14ac:dyDescent="0.2">
      <c r="A103" s="269" t="s">
        <v>12</v>
      </c>
      <c r="B103" s="49" t="s">
        <v>87</v>
      </c>
      <c r="C103" s="76"/>
      <c r="D103" s="76"/>
      <c r="E103" s="81"/>
      <c r="F103" s="75" t="str">
        <f>IF(ISERROR(F105/F104)," ",(F105/F104))</f>
        <v xml:space="preserve"> </v>
      </c>
      <c r="G103" s="119"/>
    </row>
    <row r="104" spans="1:7" ht="13.5" customHeight="1" x14ac:dyDescent="0.2">
      <c r="A104" s="302"/>
      <c r="B104" s="1" t="s">
        <v>88</v>
      </c>
      <c r="C104" s="76"/>
      <c r="D104" s="76"/>
      <c r="E104" s="76"/>
      <c r="F104" s="65">
        <f>SUM(F95,F98,F101)</f>
        <v>0</v>
      </c>
      <c r="G104" s="119"/>
    </row>
    <row r="105" spans="1:7" ht="13.5" customHeight="1" x14ac:dyDescent="0.2">
      <c r="A105" s="270"/>
      <c r="B105" s="1" t="s">
        <v>52</v>
      </c>
      <c r="C105" s="76"/>
      <c r="D105" s="76"/>
      <c r="E105" s="76"/>
      <c r="F105" s="75">
        <f>SUM(F96,F99,F102)</f>
        <v>0</v>
      </c>
      <c r="G105" s="119"/>
    </row>
    <row r="106" spans="1:7" ht="13.5" customHeight="1" x14ac:dyDescent="0.2">
      <c r="A106" t="s">
        <v>96</v>
      </c>
    </row>
    <row r="107" spans="1:7" ht="13.5" customHeight="1" x14ac:dyDescent="0.2"/>
    <row r="108" spans="1:7" ht="13.5" customHeight="1" x14ac:dyDescent="0.2">
      <c r="A108" s="70" t="s">
        <v>115</v>
      </c>
      <c r="G108" s="6"/>
    </row>
    <row r="109" spans="1:7" ht="13.5" customHeight="1" thickBot="1" x14ac:dyDescent="0.25">
      <c r="A109" s="280" t="s">
        <v>17</v>
      </c>
      <c r="B109" s="281"/>
      <c r="C109" s="47" t="s">
        <v>53</v>
      </c>
      <c r="D109" s="47" t="s">
        <v>54</v>
      </c>
      <c r="E109" s="47" t="s">
        <v>105</v>
      </c>
      <c r="F109" s="4" t="s">
        <v>12</v>
      </c>
      <c r="G109" s="23"/>
    </row>
    <row r="110" spans="1:7" ht="13.5" customHeight="1" thickBot="1" x14ac:dyDescent="0.25">
      <c r="A110" s="269" t="s">
        <v>106</v>
      </c>
      <c r="B110" s="49" t="s">
        <v>87</v>
      </c>
      <c r="C110" s="72"/>
      <c r="D110" s="73"/>
      <c r="E110" s="74"/>
      <c r="F110" s="77" t="str">
        <f>IF(ISERROR(SUM(C112:E112)/SUM(C111:E111))," ",(SUM(C112:E112)/SUM(C111:E111)))</f>
        <v xml:space="preserve"> </v>
      </c>
      <c r="G110" s="119"/>
    </row>
    <row r="111" spans="1:7" ht="13.5" customHeight="1" thickBot="1" x14ac:dyDescent="0.25">
      <c r="A111" s="302"/>
      <c r="B111" s="110" t="s">
        <v>252</v>
      </c>
      <c r="C111" s="72"/>
      <c r="D111" s="73"/>
      <c r="E111" s="74"/>
      <c r="F111" s="75">
        <f>SUM(C111:E111)</f>
        <v>0</v>
      </c>
      <c r="G111" s="119"/>
    </row>
    <row r="112" spans="1:7" ht="13.5" customHeight="1" thickBot="1" x14ac:dyDescent="0.25">
      <c r="A112" s="270"/>
      <c r="B112" s="1" t="s">
        <v>52</v>
      </c>
      <c r="C112" s="79">
        <f t="shared" ref="C112:E112" si="18">C110*C111</f>
        <v>0</v>
      </c>
      <c r="D112" s="79">
        <f t="shared" si="18"/>
        <v>0</v>
      </c>
      <c r="E112" s="79">
        <f t="shared" si="18"/>
        <v>0</v>
      </c>
      <c r="F112" s="75">
        <f>SUM(C112:E112)</f>
        <v>0</v>
      </c>
      <c r="G112" s="119"/>
    </row>
    <row r="113" spans="1:7" ht="13.5" customHeight="1" thickBot="1" x14ac:dyDescent="0.25">
      <c r="A113" s="269" t="s">
        <v>218</v>
      </c>
      <c r="B113" s="49" t="s">
        <v>87</v>
      </c>
      <c r="C113" s="72"/>
      <c r="D113" s="73"/>
      <c r="E113" s="74"/>
      <c r="F113" s="77" t="str">
        <f>IF(ISERROR(SUM(C115:E115)/SUM(C114:E114))," ",(SUM(C115:E115)/SUM(C114:E114)))</f>
        <v xml:space="preserve"> </v>
      </c>
      <c r="G113" s="119"/>
    </row>
    <row r="114" spans="1:7" ht="13.5" customHeight="1" thickBot="1" x14ac:dyDescent="0.25">
      <c r="A114" s="302"/>
      <c r="B114" s="110" t="s">
        <v>252</v>
      </c>
      <c r="C114" s="72"/>
      <c r="D114" s="73"/>
      <c r="E114" s="74"/>
      <c r="F114" s="75">
        <f>SUM(C114:E114)</f>
        <v>0</v>
      </c>
      <c r="G114" s="119"/>
    </row>
    <row r="115" spans="1:7" ht="13.5" customHeight="1" thickBot="1" x14ac:dyDescent="0.25">
      <c r="A115" s="270"/>
      <c r="B115" s="1" t="s">
        <v>52</v>
      </c>
      <c r="C115" s="79">
        <f>C113*C114</f>
        <v>0</v>
      </c>
      <c r="D115" s="79">
        <f t="shared" ref="D115:E115" si="19">D113*D114</f>
        <v>0</v>
      </c>
      <c r="E115" s="79">
        <f t="shared" si="19"/>
        <v>0</v>
      </c>
      <c r="F115" s="75">
        <f>SUM(C115:E115)</f>
        <v>0</v>
      </c>
      <c r="G115" s="119"/>
    </row>
    <row r="116" spans="1:7" ht="13.5" customHeight="1" thickBot="1" x14ac:dyDescent="0.25">
      <c r="A116" s="303" t="s">
        <v>219</v>
      </c>
      <c r="B116" s="49" t="s">
        <v>87</v>
      </c>
      <c r="C116" s="72"/>
      <c r="D116" s="73"/>
      <c r="E116" s="74"/>
      <c r="F116" s="77" t="str">
        <f>IF(ISERROR(SUM(C118:E118)/SUM(C117:E117))," ",(SUM(C118:E118)/SUM(C117:E117)))</f>
        <v xml:space="preserve"> </v>
      </c>
      <c r="G116" s="119"/>
    </row>
    <row r="117" spans="1:7" ht="13.5" customHeight="1" thickBot="1" x14ac:dyDescent="0.25">
      <c r="A117" s="302"/>
      <c r="B117" s="110" t="s">
        <v>252</v>
      </c>
      <c r="C117" s="72"/>
      <c r="D117" s="73"/>
      <c r="E117" s="74"/>
      <c r="F117" s="75">
        <f>SUM(C117:E117)</f>
        <v>0</v>
      </c>
      <c r="G117" s="119"/>
    </row>
    <row r="118" spans="1:7" ht="13.5" customHeight="1" thickBot="1" x14ac:dyDescent="0.25">
      <c r="A118" s="270"/>
      <c r="B118" s="1" t="s">
        <v>52</v>
      </c>
      <c r="C118" s="79">
        <f>C116*C117</f>
        <v>0</v>
      </c>
      <c r="D118" s="79">
        <f t="shared" ref="D118:E118" si="20">D116*D117</f>
        <v>0</v>
      </c>
      <c r="E118" s="79">
        <f t="shared" si="20"/>
        <v>0</v>
      </c>
      <c r="F118" s="79">
        <f>SUM(C118:E118)</f>
        <v>0</v>
      </c>
      <c r="G118" s="119"/>
    </row>
    <row r="119" spans="1:7" ht="13.5" customHeight="1" thickBot="1" x14ac:dyDescent="0.25">
      <c r="A119" s="303" t="s">
        <v>220</v>
      </c>
      <c r="B119" s="49" t="s">
        <v>87</v>
      </c>
      <c r="C119" s="72"/>
      <c r="D119" s="73"/>
      <c r="E119" s="74"/>
      <c r="F119" s="77" t="str">
        <f>IF(ISERROR(SUM(C121:E121)/SUM(C120:E120))," ",(SUM(C121:E121)/SUM(C120:E120)))</f>
        <v xml:space="preserve"> </v>
      </c>
      <c r="G119" s="119"/>
    </row>
    <row r="120" spans="1:7" ht="13.5" customHeight="1" thickBot="1" x14ac:dyDescent="0.25">
      <c r="A120" s="302"/>
      <c r="B120" s="110" t="s">
        <v>252</v>
      </c>
      <c r="C120" s="72"/>
      <c r="D120" s="73"/>
      <c r="E120" s="74"/>
      <c r="F120" s="75">
        <f>SUM(C120:E120)</f>
        <v>0</v>
      </c>
      <c r="G120" s="119"/>
    </row>
    <row r="121" spans="1:7" ht="13.5" customHeight="1" thickBot="1" x14ac:dyDescent="0.25">
      <c r="A121" s="270"/>
      <c r="B121" s="1" t="s">
        <v>52</v>
      </c>
      <c r="C121" s="79">
        <f>C119*C120</f>
        <v>0</v>
      </c>
      <c r="D121" s="79">
        <f t="shared" ref="D121:E121" si="21">D119*D120</f>
        <v>0</v>
      </c>
      <c r="E121" s="79">
        <f t="shared" si="21"/>
        <v>0</v>
      </c>
      <c r="F121" s="79">
        <f>SUM(C121:E121)</f>
        <v>0</v>
      </c>
      <c r="G121" s="119"/>
    </row>
    <row r="122" spans="1:7" ht="13.5" customHeight="1" thickBot="1" x14ac:dyDescent="0.25">
      <c r="A122" s="303" t="s">
        <v>213</v>
      </c>
      <c r="B122" s="49" t="s">
        <v>87</v>
      </c>
      <c r="C122" s="72"/>
      <c r="D122" s="73"/>
      <c r="E122" s="74"/>
      <c r="F122" s="77" t="str">
        <f>IF(ISERROR(SUM(C124:E124)/SUM(C123:E123))," ",(SUM(C124:E124)/SUM(C123:E123)))</f>
        <v xml:space="preserve"> </v>
      </c>
      <c r="G122" s="119"/>
    </row>
    <row r="123" spans="1:7" ht="13.5" customHeight="1" thickBot="1" x14ac:dyDescent="0.25">
      <c r="A123" s="302"/>
      <c r="B123" s="110" t="s">
        <v>252</v>
      </c>
      <c r="C123" s="72"/>
      <c r="D123" s="73"/>
      <c r="E123" s="74"/>
      <c r="F123" s="75">
        <f>SUM(C123:E123)</f>
        <v>0</v>
      </c>
      <c r="G123" s="119"/>
    </row>
    <row r="124" spans="1:7" ht="13.5" customHeight="1" x14ac:dyDescent="0.2">
      <c r="A124" s="270"/>
      <c r="B124" s="1" t="s">
        <v>52</v>
      </c>
      <c r="C124" s="79">
        <f>C122*C123</f>
        <v>0</v>
      </c>
      <c r="D124" s="79">
        <f t="shared" ref="D124:E124" si="22">D122*D123</f>
        <v>0</v>
      </c>
      <c r="E124" s="79">
        <f t="shared" si="22"/>
        <v>0</v>
      </c>
      <c r="F124" s="79">
        <f>SUM(C124:E124)</f>
        <v>0</v>
      </c>
      <c r="G124" s="119"/>
    </row>
    <row r="125" spans="1:7" ht="13.5" customHeight="1" x14ac:dyDescent="0.2">
      <c r="A125" s="269" t="s">
        <v>12</v>
      </c>
      <c r="B125" s="49" t="s">
        <v>87</v>
      </c>
      <c r="C125" s="76"/>
      <c r="D125" s="76"/>
      <c r="E125" s="81"/>
      <c r="F125" s="75" t="str">
        <f>IF(ISERROR(F127/F126)," ",(F127/F126))</f>
        <v xml:space="preserve"> </v>
      </c>
      <c r="G125" s="119"/>
    </row>
    <row r="126" spans="1:7" ht="13.5" customHeight="1" x14ac:dyDescent="0.2">
      <c r="A126" s="302"/>
      <c r="B126" s="1" t="s">
        <v>88</v>
      </c>
      <c r="C126" s="76"/>
      <c r="D126" s="76"/>
      <c r="E126" s="76"/>
      <c r="F126" s="65">
        <f>SUM(F111,F114,F117,F120,F123)</f>
        <v>0</v>
      </c>
      <c r="G126" s="119"/>
    </row>
    <row r="127" spans="1:7" ht="13.5" customHeight="1" x14ac:dyDescent="0.2">
      <c r="A127" s="270"/>
      <c r="B127" s="1" t="s">
        <v>52</v>
      </c>
      <c r="C127" s="76"/>
      <c r="D127" s="76"/>
      <c r="E127" s="76"/>
      <c r="F127" s="75">
        <f>SUM(F112,F115,F118,F121,F124)</f>
        <v>0</v>
      </c>
      <c r="G127" s="119"/>
    </row>
    <row r="128" spans="1:7" ht="13.5" customHeight="1" x14ac:dyDescent="0.2">
      <c r="A128" t="s">
        <v>96</v>
      </c>
    </row>
    <row r="129" spans="1:7" ht="13.5" customHeight="1" x14ac:dyDescent="0.2"/>
    <row r="130" spans="1:7" ht="13.5" customHeight="1" x14ac:dyDescent="0.2">
      <c r="A130" s="70" t="s">
        <v>222</v>
      </c>
      <c r="G130" s="6"/>
    </row>
    <row r="131" spans="1:7" ht="13.5" customHeight="1" thickBot="1" x14ac:dyDescent="0.25">
      <c r="A131" s="280" t="s">
        <v>17</v>
      </c>
      <c r="B131" s="281"/>
      <c r="C131" s="47" t="s">
        <v>53</v>
      </c>
      <c r="D131" s="68"/>
      <c r="E131" s="47" t="s">
        <v>105</v>
      </c>
      <c r="F131" s="4" t="s">
        <v>12</v>
      </c>
      <c r="G131" s="23"/>
    </row>
    <row r="132" spans="1:7" ht="13.5" customHeight="1" thickBot="1" x14ac:dyDescent="0.25">
      <c r="A132" s="269" t="s">
        <v>106</v>
      </c>
      <c r="B132" s="49" t="s">
        <v>87</v>
      </c>
      <c r="C132" s="72"/>
      <c r="D132" s="84"/>
      <c r="E132" s="74"/>
      <c r="F132" s="77" t="str">
        <f>IF(ISERROR(SUM(C134:E134)/SUM(C133:E133))," ",(SUM(C134:E134)/SUM(C133:E133)))</f>
        <v xml:space="preserve"> </v>
      </c>
      <c r="G132" s="119"/>
    </row>
    <row r="133" spans="1:7" ht="13.5" customHeight="1" thickBot="1" x14ac:dyDescent="0.25">
      <c r="A133" s="302"/>
      <c r="B133" s="110" t="s">
        <v>252</v>
      </c>
      <c r="C133" s="72"/>
      <c r="D133" s="84"/>
      <c r="E133" s="74"/>
      <c r="F133" s="75">
        <f>SUM(C133:E133)</f>
        <v>0</v>
      </c>
      <c r="G133" s="119"/>
    </row>
    <row r="134" spans="1:7" ht="13.5" customHeight="1" thickBot="1" x14ac:dyDescent="0.25">
      <c r="A134" s="270"/>
      <c r="B134" s="1" t="s">
        <v>52</v>
      </c>
      <c r="C134" s="114">
        <f>C132*C133</f>
        <v>0</v>
      </c>
      <c r="D134" s="115">
        <f t="shared" ref="D134:E134" si="23">D132*D133</f>
        <v>0</v>
      </c>
      <c r="E134" s="114">
        <f t="shared" si="23"/>
        <v>0</v>
      </c>
      <c r="F134" s="75">
        <f>SUM(C134:E134)</f>
        <v>0</v>
      </c>
      <c r="G134" s="119"/>
    </row>
    <row r="135" spans="1:7" ht="13.5" customHeight="1" thickBot="1" x14ac:dyDescent="0.25">
      <c r="A135" s="269" t="s">
        <v>218</v>
      </c>
      <c r="B135" s="49" t="s">
        <v>87</v>
      </c>
      <c r="C135" s="72"/>
      <c r="D135" s="84"/>
      <c r="E135" s="74"/>
      <c r="F135" s="77" t="str">
        <f>IF(ISERROR(SUM(C137:E137)/SUM(C136:E136))," ",(SUM(C137:E137)/SUM(C136:E136)))</f>
        <v xml:space="preserve"> </v>
      </c>
      <c r="G135" s="119"/>
    </row>
    <row r="136" spans="1:7" ht="13.5" customHeight="1" thickBot="1" x14ac:dyDescent="0.25">
      <c r="A136" s="302"/>
      <c r="B136" s="110" t="s">
        <v>252</v>
      </c>
      <c r="C136" s="72"/>
      <c r="D136" s="84"/>
      <c r="E136" s="74"/>
      <c r="F136" s="75">
        <f>SUM(C136:E136)</f>
        <v>0</v>
      </c>
      <c r="G136" s="119"/>
    </row>
    <row r="137" spans="1:7" ht="13.5" customHeight="1" thickBot="1" x14ac:dyDescent="0.25">
      <c r="A137" s="270"/>
      <c r="B137" s="1" t="s">
        <v>52</v>
      </c>
      <c r="C137" s="114">
        <f>C135*C136</f>
        <v>0</v>
      </c>
      <c r="D137" s="115">
        <f t="shared" ref="D137:E137" si="24">D135*D136</f>
        <v>0</v>
      </c>
      <c r="E137" s="114">
        <f t="shared" si="24"/>
        <v>0</v>
      </c>
      <c r="F137" s="75">
        <f>SUM(C137:E137)</f>
        <v>0</v>
      </c>
      <c r="G137" s="119"/>
    </row>
    <row r="138" spans="1:7" ht="13.5" customHeight="1" thickBot="1" x14ac:dyDescent="0.25">
      <c r="A138" s="269" t="s">
        <v>212</v>
      </c>
      <c r="B138" s="49" t="s">
        <v>87</v>
      </c>
      <c r="C138" s="72"/>
      <c r="D138" s="84"/>
      <c r="E138" s="74"/>
      <c r="F138" s="77" t="str">
        <f>IF(ISERROR(SUM(C140:E140)/SUM(C139:E139))," ",(SUM(C140:E140)/SUM(C139:E139)))</f>
        <v xml:space="preserve"> </v>
      </c>
      <c r="G138" s="119"/>
    </row>
    <row r="139" spans="1:7" ht="13.5" customHeight="1" thickBot="1" x14ac:dyDescent="0.25">
      <c r="A139" s="302"/>
      <c r="B139" s="110" t="s">
        <v>252</v>
      </c>
      <c r="C139" s="72"/>
      <c r="D139" s="84"/>
      <c r="E139" s="74"/>
      <c r="F139" s="75">
        <f>SUM(C139:E139)</f>
        <v>0</v>
      </c>
      <c r="G139" s="119"/>
    </row>
    <row r="140" spans="1:7" ht="13.5" customHeight="1" thickBot="1" x14ac:dyDescent="0.25">
      <c r="A140" s="270"/>
      <c r="B140" s="1" t="s">
        <v>52</v>
      </c>
      <c r="C140" s="79">
        <f>C138*C139</f>
        <v>0</v>
      </c>
      <c r="D140" s="76">
        <f t="shared" ref="D140:E140" si="25">D138*D139</f>
        <v>0</v>
      </c>
      <c r="E140" s="79">
        <f t="shared" si="25"/>
        <v>0</v>
      </c>
      <c r="F140" s="79">
        <f>SUM(C140:E140)</f>
        <v>0</v>
      </c>
      <c r="G140" s="119"/>
    </row>
    <row r="141" spans="1:7" ht="13.5" customHeight="1" thickBot="1" x14ac:dyDescent="0.25">
      <c r="A141" s="269" t="s">
        <v>213</v>
      </c>
      <c r="B141" s="49" t="s">
        <v>87</v>
      </c>
      <c r="C141" s="72"/>
      <c r="D141" s="84"/>
      <c r="E141" s="74"/>
      <c r="F141" s="77" t="str">
        <f>IF(ISERROR(SUM(C143:E143)/SUM(C142:E142))," ",(SUM(C143:E143)/SUM(C142:E142)))</f>
        <v xml:space="preserve"> </v>
      </c>
      <c r="G141" s="119"/>
    </row>
    <row r="142" spans="1:7" ht="13.5" customHeight="1" thickBot="1" x14ac:dyDescent="0.25">
      <c r="A142" s="302"/>
      <c r="B142" s="110" t="s">
        <v>252</v>
      </c>
      <c r="C142" s="72"/>
      <c r="D142" s="84"/>
      <c r="E142" s="74"/>
      <c r="F142" s="75">
        <f>SUM(C142:E142)</f>
        <v>0</v>
      </c>
      <c r="G142" s="119"/>
    </row>
    <row r="143" spans="1:7" ht="13.5" customHeight="1" x14ac:dyDescent="0.2">
      <c r="A143" s="270"/>
      <c r="B143" s="1" t="s">
        <v>52</v>
      </c>
      <c r="C143" s="79">
        <f>C141*C142</f>
        <v>0</v>
      </c>
      <c r="D143" s="76">
        <f t="shared" ref="D143:E143" si="26">D141*D142</f>
        <v>0</v>
      </c>
      <c r="E143" s="79">
        <f t="shared" si="26"/>
        <v>0</v>
      </c>
      <c r="F143" s="79">
        <f>SUM(C143:E143)</f>
        <v>0</v>
      </c>
      <c r="G143" s="119"/>
    </row>
    <row r="144" spans="1:7" ht="13.5" customHeight="1" x14ac:dyDescent="0.2">
      <c r="A144" s="269" t="s">
        <v>12</v>
      </c>
      <c r="B144" s="49" t="s">
        <v>87</v>
      </c>
      <c r="C144" s="76"/>
      <c r="D144" s="76"/>
      <c r="E144" s="81"/>
      <c r="F144" s="75" t="str">
        <f>IF(ISERROR(F146/F145)," ",(F146/F145))</f>
        <v xml:space="preserve"> </v>
      </c>
      <c r="G144" s="119"/>
    </row>
    <row r="145" spans="1:7" ht="13.5" customHeight="1" x14ac:dyDescent="0.2">
      <c r="A145" s="302"/>
      <c r="B145" s="1" t="s">
        <v>88</v>
      </c>
      <c r="C145" s="76"/>
      <c r="D145" s="76"/>
      <c r="E145" s="76"/>
      <c r="F145" s="65">
        <f>SUM(F133,F139,F136,F142)</f>
        <v>0</v>
      </c>
      <c r="G145" s="119"/>
    </row>
    <row r="146" spans="1:7" ht="13.5" customHeight="1" x14ac:dyDescent="0.2">
      <c r="A146" s="270"/>
      <c r="B146" s="1" t="s">
        <v>52</v>
      </c>
      <c r="C146" s="76"/>
      <c r="D146" s="76"/>
      <c r="E146" s="76"/>
      <c r="F146" s="75">
        <f>SUM(F134,F140,F137,F143)</f>
        <v>0</v>
      </c>
      <c r="G146" s="119"/>
    </row>
    <row r="147" spans="1:7" ht="13.5" customHeight="1" x14ac:dyDescent="0.2">
      <c r="A147" t="s">
        <v>96</v>
      </c>
    </row>
    <row r="148" spans="1:7" ht="13.5" customHeight="1" x14ac:dyDescent="0.2"/>
    <row r="149" spans="1:7" ht="13.5" customHeight="1" x14ac:dyDescent="0.2">
      <c r="A149" s="70" t="s">
        <v>241</v>
      </c>
      <c r="G149" s="6"/>
    </row>
    <row r="150" spans="1:7" ht="13.5" customHeight="1" thickBot="1" x14ac:dyDescent="0.25">
      <c r="A150" s="280" t="s">
        <v>17</v>
      </c>
      <c r="B150" s="281"/>
      <c r="C150" s="47" t="s">
        <v>243</v>
      </c>
      <c r="D150" s="68"/>
      <c r="E150" s="68"/>
      <c r="F150" s="4" t="s">
        <v>12</v>
      </c>
      <c r="G150" s="23"/>
    </row>
    <row r="151" spans="1:7" ht="13.5" customHeight="1" thickBot="1" x14ac:dyDescent="0.25">
      <c r="A151" s="269" t="s">
        <v>242</v>
      </c>
      <c r="B151" s="49" t="s">
        <v>87</v>
      </c>
      <c r="C151" s="72"/>
      <c r="D151" s="84"/>
      <c r="E151" s="120"/>
      <c r="F151" s="77" t="str">
        <f>IF(ISERROR(SUM(C153:E153)/SUM(C152:E152))," ",(SUM(C153:E153)/SUM(C152:E152)))</f>
        <v xml:space="preserve"> </v>
      </c>
      <c r="G151" s="119"/>
    </row>
    <row r="152" spans="1:7" ht="13.5" customHeight="1" thickBot="1" x14ac:dyDescent="0.25">
      <c r="A152" s="302"/>
      <c r="B152" s="110" t="s">
        <v>252</v>
      </c>
      <c r="C152" s="72"/>
      <c r="D152" s="84"/>
      <c r="E152" s="120"/>
      <c r="F152" s="75">
        <f>SUM(C152:E152)</f>
        <v>0</v>
      </c>
      <c r="G152" s="119"/>
    </row>
    <row r="153" spans="1:7" ht="13.5" customHeight="1" thickBot="1" x14ac:dyDescent="0.25">
      <c r="A153" s="270"/>
      <c r="B153" s="1" t="s">
        <v>52</v>
      </c>
      <c r="C153" s="79">
        <f>C151*C152</f>
        <v>0</v>
      </c>
      <c r="D153" s="76">
        <f t="shared" ref="D153:E153" si="27">D151*D152</f>
        <v>0</v>
      </c>
      <c r="E153" s="83">
        <f t="shared" si="27"/>
        <v>0</v>
      </c>
      <c r="F153" s="79">
        <f>SUM(C153:E153)</f>
        <v>0</v>
      </c>
      <c r="G153" s="119"/>
    </row>
    <row r="154" spans="1:7" ht="13.5" customHeight="1" thickBot="1" x14ac:dyDescent="0.25">
      <c r="A154" s="269" t="s">
        <v>220</v>
      </c>
      <c r="B154" s="49" t="s">
        <v>87</v>
      </c>
      <c r="C154" s="72"/>
      <c r="D154" s="84"/>
      <c r="E154" s="120"/>
      <c r="F154" s="77" t="str">
        <f>IF(ISERROR(SUM(C156:E156)/SUM(C155:E155))," ",(SUM(C156:E156)/SUM(C155:E155)))</f>
        <v xml:space="preserve"> </v>
      </c>
      <c r="G154" s="119"/>
    </row>
    <row r="155" spans="1:7" ht="13.5" customHeight="1" thickBot="1" x14ac:dyDescent="0.25">
      <c r="A155" s="302"/>
      <c r="B155" s="110" t="s">
        <v>252</v>
      </c>
      <c r="C155" s="72"/>
      <c r="D155" s="84"/>
      <c r="E155" s="120"/>
      <c r="F155" s="75">
        <f>SUM(C155:E155)</f>
        <v>0</v>
      </c>
      <c r="G155" s="119"/>
    </row>
    <row r="156" spans="1:7" ht="13.5" customHeight="1" x14ac:dyDescent="0.2">
      <c r="A156" s="270"/>
      <c r="B156" s="1" t="s">
        <v>52</v>
      </c>
      <c r="C156" s="79">
        <f>C154*C155</f>
        <v>0</v>
      </c>
      <c r="D156" s="76">
        <f t="shared" ref="D156:E156" si="28">D154*D155</f>
        <v>0</v>
      </c>
      <c r="E156" s="76">
        <f t="shared" si="28"/>
        <v>0</v>
      </c>
      <c r="F156" s="79">
        <f>SUM(C156:E156)</f>
        <v>0</v>
      </c>
      <c r="G156" s="119"/>
    </row>
    <row r="157" spans="1:7" ht="13.5" customHeight="1" x14ac:dyDescent="0.2">
      <c r="A157" s="269" t="s">
        <v>12</v>
      </c>
      <c r="B157" s="49" t="s">
        <v>87</v>
      </c>
      <c r="C157" s="76"/>
      <c r="D157" s="76"/>
      <c r="E157" s="81"/>
      <c r="F157" s="75" t="str">
        <f>IF(ISERROR(F159/F158)," ",(F159/F158))</f>
        <v xml:space="preserve"> </v>
      </c>
      <c r="G157" s="119"/>
    </row>
    <row r="158" spans="1:7" ht="13.5" customHeight="1" x14ac:dyDescent="0.2">
      <c r="A158" s="302"/>
      <c r="B158" s="1" t="s">
        <v>88</v>
      </c>
      <c r="C158" s="76"/>
      <c r="D158" s="76"/>
      <c r="E158" s="76"/>
      <c r="F158" s="65">
        <f>SUM(F152,F155)</f>
        <v>0</v>
      </c>
      <c r="G158" s="119"/>
    </row>
    <row r="159" spans="1:7" ht="13.5" customHeight="1" x14ac:dyDescent="0.2">
      <c r="A159" s="270"/>
      <c r="B159" s="1" t="s">
        <v>52</v>
      </c>
      <c r="C159" s="76"/>
      <c r="D159" s="76"/>
      <c r="E159" s="76"/>
      <c r="F159" s="75">
        <f>SUM(F153,F156)</f>
        <v>0</v>
      </c>
      <c r="G159" s="119"/>
    </row>
    <row r="160" spans="1:7" ht="13.5" customHeight="1" x14ac:dyDescent="0.2">
      <c r="A160" t="s">
        <v>96</v>
      </c>
    </row>
    <row r="161" spans="1:7" ht="13.5" customHeight="1" x14ac:dyDescent="0.2"/>
    <row r="162" spans="1:7" ht="13.5" customHeight="1" x14ac:dyDescent="0.2">
      <c r="A162" s="70" t="s">
        <v>244</v>
      </c>
      <c r="G162" s="6"/>
    </row>
    <row r="163" spans="1:7" ht="13.5" customHeight="1" thickBot="1" x14ac:dyDescent="0.25">
      <c r="A163" s="280" t="s">
        <v>17</v>
      </c>
      <c r="B163" s="281"/>
      <c r="C163" s="47" t="s">
        <v>243</v>
      </c>
      <c r="D163" s="68"/>
      <c r="E163" s="68"/>
      <c r="F163" s="4" t="s">
        <v>12</v>
      </c>
      <c r="G163" s="23"/>
    </row>
    <row r="164" spans="1:7" ht="13.5" customHeight="1" thickBot="1" x14ac:dyDescent="0.25">
      <c r="A164" s="269" t="s">
        <v>242</v>
      </c>
      <c r="B164" s="49" t="s">
        <v>87</v>
      </c>
      <c r="C164" s="72"/>
      <c r="D164" s="84"/>
      <c r="E164" s="120"/>
      <c r="F164" s="77" t="str">
        <f>IF(ISERROR(SUM(C166:E166)/SUM(C165:E165))," ",(SUM(C166:E166)/SUM(C165:E165)))</f>
        <v xml:space="preserve"> </v>
      </c>
      <c r="G164" s="119"/>
    </row>
    <row r="165" spans="1:7" ht="13.5" customHeight="1" thickBot="1" x14ac:dyDescent="0.25">
      <c r="A165" s="302"/>
      <c r="B165" s="110" t="s">
        <v>252</v>
      </c>
      <c r="C165" s="72"/>
      <c r="D165" s="84"/>
      <c r="E165" s="120"/>
      <c r="F165" s="75">
        <f>SUM(C165:E165)</f>
        <v>0</v>
      </c>
      <c r="G165" s="119"/>
    </row>
    <row r="166" spans="1:7" ht="13.5" customHeight="1" thickBot="1" x14ac:dyDescent="0.25">
      <c r="A166" s="270"/>
      <c r="B166" s="1" t="s">
        <v>52</v>
      </c>
      <c r="C166" s="79">
        <f>C164*C165</f>
        <v>0</v>
      </c>
      <c r="D166" s="76">
        <f t="shared" ref="D166:E166" si="29">D164*D165</f>
        <v>0</v>
      </c>
      <c r="E166" s="83">
        <f t="shared" si="29"/>
        <v>0</v>
      </c>
      <c r="F166" s="79">
        <f>SUM(C166:E166)</f>
        <v>0</v>
      </c>
      <c r="G166" s="119"/>
    </row>
    <row r="167" spans="1:7" ht="13.5" customHeight="1" thickBot="1" x14ac:dyDescent="0.25">
      <c r="A167" s="269" t="s">
        <v>220</v>
      </c>
      <c r="B167" s="49" t="s">
        <v>87</v>
      </c>
      <c r="C167" s="72"/>
      <c r="D167" s="84"/>
      <c r="E167" s="120"/>
      <c r="F167" s="77" t="str">
        <f>IF(ISERROR(SUM(C169:E169)/SUM(C168:E168))," ",(SUM(C169:E169)/SUM(C168:E168)))</f>
        <v xml:space="preserve"> </v>
      </c>
      <c r="G167" s="119"/>
    </row>
    <row r="168" spans="1:7" ht="13.5" customHeight="1" thickBot="1" x14ac:dyDescent="0.25">
      <c r="A168" s="302"/>
      <c r="B168" s="110" t="s">
        <v>252</v>
      </c>
      <c r="C168" s="72"/>
      <c r="D168" s="84"/>
      <c r="E168" s="120"/>
      <c r="F168" s="75">
        <f>SUM(C168:E168)</f>
        <v>0</v>
      </c>
      <c r="G168" s="119"/>
    </row>
    <row r="169" spans="1:7" ht="13.5" customHeight="1" x14ac:dyDescent="0.2">
      <c r="A169" s="270"/>
      <c r="B169" s="1" t="s">
        <v>52</v>
      </c>
      <c r="C169" s="79">
        <f>C167*C168</f>
        <v>0</v>
      </c>
      <c r="D169" s="76">
        <f t="shared" ref="D169:E169" si="30">D167*D168</f>
        <v>0</v>
      </c>
      <c r="E169" s="76">
        <f t="shared" si="30"/>
        <v>0</v>
      </c>
      <c r="F169" s="79">
        <f>SUM(C169:E169)</f>
        <v>0</v>
      </c>
      <c r="G169" s="119"/>
    </row>
    <row r="170" spans="1:7" ht="13.5" customHeight="1" x14ac:dyDescent="0.2">
      <c r="A170" s="269" t="s">
        <v>12</v>
      </c>
      <c r="B170" s="49" t="s">
        <v>87</v>
      </c>
      <c r="C170" s="76"/>
      <c r="D170" s="76"/>
      <c r="E170" s="81"/>
      <c r="F170" s="75" t="str">
        <f>IF(ISERROR(F172/F171)," ",(F172/F171))</f>
        <v xml:space="preserve"> </v>
      </c>
      <c r="G170" s="119"/>
    </row>
    <row r="171" spans="1:7" ht="13.5" customHeight="1" x14ac:dyDescent="0.2">
      <c r="A171" s="302"/>
      <c r="B171" s="1" t="s">
        <v>88</v>
      </c>
      <c r="C171" s="76"/>
      <c r="D171" s="76"/>
      <c r="E171" s="76"/>
      <c r="F171" s="65">
        <f>SUM(F165,F168)</f>
        <v>0</v>
      </c>
      <c r="G171" s="119"/>
    </row>
    <row r="172" spans="1:7" ht="13.5" customHeight="1" x14ac:dyDescent="0.2">
      <c r="A172" s="270"/>
      <c r="B172" s="1" t="s">
        <v>52</v>
      </c>
      <c r="C172" s="76"/>
      <c r="D172" s="76"/>
      <c r="E172" s="76"/>
      <c r="F172" s="75">
        <f>SUM(F166,F169)</f>
        <v>0</v>
      </c>
      <c r="G172" s="119"/>
    </row>
    <row r="173" spans="1:7" ht="13.5" customHeight="1" x14ac:dyDescent="0.2">
      <c r="A173" t="s">
        <v>96</v>
      </c>
    </row>
    <row r="174" spans="1:7" ht="13.5" customHeight="1" x14ac:dyDescent="0.2"/>
    <row r="175" spans="1:7" ht="13.5" customHeight="1" x14ac:dyDescent="0.2">
      <c r="A175" s="70" t="s">
        <v>245</v>
      </c>
      <c r="G175" s="6"/>
    </row>
    <row r="176" spans="1:7" ht="13.5" customHeight="1" thickBot="1" x14ac:dyDescent="0.25">
      <c r="A176" s="280" t="s">
        <v>17</v>
      </c>
      <c r="B176" s="281"/>
      <c r="C176" s="47" t="s">
        <v>243</v>
      </c>
      <c r="D176" s="68"/>
      <c r="E176" s="68"/>
      <c r="F176" s="4" t="s">
        <v>12</v>
      </c>
      <c r="G176" s="23"/>
    </row>
    <row r="177" spans="1:7" ht="13.5" customHeight="1" thickBot="1" x14ac:dyDescent="0.25">
      <c r="A177" s="269" t="s">
        <v>242</v>
      </c>
      <c r="B177" s="49" t="s">
        <v>87</v>
      </c>
      <c r="C177" s="72"/>
      <c r="D177" s="84"/>
      <c r="E177" s="120"/>
      <c r="F177" s="77" t="str">
        <f>IF(ISERROR(SUM(C179:E179)/SUM(C178:E178))," ",(SUM(C179:E179)/SUM(C178:E178)))</f>
        <v xml:space="preserve"> </v>
      </c>
      <c r="G177" s="119"/>
    </row>
    <row r="178" spans="1:7" ht="13.5" customHeight="1" thickBot="1" x14ac:dyDescent="0.25">
      <c r="A178" s="302"/>
      <c r="B178" s="110" t="s">
        <v>252</v>
      </c>
      <c r="C178" s="72"/>
      <c r="D178" s="84"/>
      <c r="E178" s="120"/>
      <c r="F178" s="75">
        <f>SUM(C178:E178)</f>
        <v>0</v>
      </c>
      <c r="G178" s="119"/>
    </row>
    <row r="179" spans="1:7" ht="13.5" customHeight="1" thickBot="1" x14ac:dyDescent="0.25">
      <c r="A179" s="270"/>
      <c r="B179" s="1" t="s">
        <v>52</v>
      </c>
      <c r="C179" s="79">
        <f>C177*C178</f>
        <v>0</v>
      </c>
      <c r="D179" s="76">
        <f t="shared" ref="D179:E179" si="31">D177*D178</f>
        <v>0</v>
      </c>
      <c r="E179" s="83">
        <f t="shared" si="31"/>
        <v>0</v>
      </c>
      <c r="F179" s="79">
        <f>SUM(C179:E179)</f>
        <v>0</v>
      </c>
      <c r="G179" s="119"/>
    </row>
    <row r="180" spans="1:7" ht="13.5" customHeight="1" thickBot="1" x14ac:dyDescent="0.25">
      <c r="A180" s="269" t="s">
        <v>220</v>
      </c>
      <c r="B180" s="49" t="s">
        <v>87</v>
      </c>
      <c r="C180" s="72"/>
      <c r="D180" s="84"/>
      <c r="E180" s="120"/>
      <c r="F180" s="77" t="str">
        <f>IF(ISERROR(SUM(C182:E182)/SUM(C181:E181))," ",(SUM(C182:E182)/SUM(C181:E181)))</f>
        <v xml:space="preserve"> </v>
      </c>
      <c r="G180" s="119"/>
    </row>
    <row r="181" spans="1:7" ht="13.5" customHeight="1" thickBot="1" x14ac:dyDescent="0.25">
      <c r="A181" s="302"/>
      <c r="B181" s="110" t="s">
        <v>252</v>
      </c>
      <c r="C181" s="72"/>
      <c r="D181" s="84"/>
      <c r="E181" s="120"/>
      <c r="F181" s="75">
        <f>SUM(C181:E181)</f>
        <v>0</v>
      </c>
      <c r="G181" s="119"/>
    </row>
    <row r="182" spans="1:7" ht="13.5" customHeight="1" x14ac:dyDescent="0.2">
      <c r="A182" s="270"/>
      <c r="B182" s="1" t="s">
        <v>52</v>
      </c>
      <c r="C182" s="79">
        <f>C180*C181</f>
        <v>0</v>
      </c>
      <c r="D182" s="76">
        <f t="shared" ref="D182:E182" si="32">D180*D181</f>
        <v>0</v>
      </c>
      <c r="E182" s="76">
        <f t="shared" si="32"/>
        <v>0</v>
      </c>
      <c r="F182" s="79">
        <f>SUM(C182:E182)</f>
        <v>0</v>
      </c>
      <c r="G182" s="119"/>
    </row>
    <row r="183" spans="1:7" ht="13.5" customHeight="1" x14ac:dyDescent="0.2">
      <c r="A183" s="269" t="s">
        <v>12</v>
      </c>
      <c r="B183" s="49" t="s">
        <v>87</v>
      </c>
      <c r="C183" s="76"/>
      <c r="D183" s="76"/>
      <c r="E183" s="81"/>
      <c r="F183" s="75" t="str">
        <f>IF(ISERROR(F185/F184)," ",(F185/F184))</f>
        <v xml:space="preserve"> </v>
      </c>
      <c r="G183" s="119"/>
    </row>
    <row r="184" spans="1:7" ht="13.5" customHeight="1" x14ac:dyDescent="0.2">
      <c r="A184" s="302"/>
      <c r="B184" s="1" t="s">
        <v>88</v>
      </c>
      <c r="C184" s="76"/>
      <c r="D184" s="76"/>
      <c r="E184" s="76"/>
      <c r="F184" s="65">
        <f>SUM(F178,F181)</f>
        <v>0</v>
      </c>
      <c r="G184" s="119"/>
    </row>
    <row r="185" spans="1:7" ht="13.5" customHeight="1" x14ac:dyDescent="0.2">
      <c r="A185" s="270"/>
      <c r="B185" s="1" t="s">
        <v>52</v>
      </c>
      <c r="C185" s="76"/>
      <c r="D185" s="76"/>
      <c r="E185" s="76"/>
      <c r="F185" s="75">
        <f>SUM(F179,F182)</f>
        <v>0</v>
      </c>
      <c r="G185" s="119"/>
    </row>
    <row r="186" spans="1:7" ht="13.5" customHeight="1" x14ac:dyDescent="0.2">
      <c r="A186" t="s">
        <v>96</v>
      </c>
    </row>
    <row r="187" spans="1:7" ht="13.5" customHeight="1" x14ac:dyDescent="0.2"/>
    <row r="188" spans="1:7" ht="13.5" customHeight="1" x14ac:dyDescent="0.2">
      <c r="A188" s="70" t="s">
        <v>246</v>
      </c>
      <c r="G188" s="6"/>
    </row>
    <row r="189" spans="1:7" ht="13.5" customHeight="1" thickBot="1" x14ac:dyDescent="0.25">
      <c r="A189" s="280" t="s">
        <v>17</v>
      </c>
      <c r="B189" s="281"/>
      <c r="C189" s="47" t="s">
        <v>243</v>
      </c>
      <c r="D189" s="68"/>
      <c r="E189" s="68"/>
      <c r="F189" s="4" t="s">
        <v>12</v>
      </c>
      <c r="G189" s="23"/>
    </row>
    <row r="190" spans="1:7" ht="13.5" customHeight="1" thickBot="1" x14ac:dyDescent="0.25">
      <c r="A190" s="269" t="s">
        <v>242</v>
      </c>
      <c r="B190" s="49" t="s">
        <v>87</v>
      </c>
      <c r="C190" s="72"/>
      <c r="D190" s="84"/>
      <c r="E190" s="120"/>
      <c r="F190" s="77" t="str">
        <f>IF(ISERROR(SUM(C192:E192)/SUM(C191:E191))," ",(SUM(C192:E192)/SUM(C191:E191)))</f>
        <v xml:space="preserve"> </v>
      </c>
      <c r="G190" s="119"/>
    </row>
    <row r="191" spans="1:7" ht="13.5" customHeight="1" thickBot="1" x14ac:dyDescent="0.25">
      <c r="A191" s="302"/>
      <c r="B191" s="110" t="s">
        <v>252</v>
      </c>
      <c r="C191" s="72"/>
      <c r="D191" s="84"/>
      <c r="E191" s="120"/>
      <c r="F191" s="75">
        <f>SUM(C191:E191)</f>
        <v>0</v>
      </c>
      <c r="G191" s="119"/>
    </row>
    <row r="192" spans="1:7" ht="13.5" customHeight="1" thickBot="1" x14ac:dyDescent="0.25">
      <c r="A192" s="270"/>
      <c r="B192" s="1" t="s">
        <v>52</v>
      </c>
      <c r="C192" s="79">
        <f>C190*C191</f>
        <v>0</v>
      </c>
      <c r="D192" s="76">
        <f t="shared" ref="D192:E192" si="33">D190*D191</f>
        <v>0</v>
      </c>
      <c r="E192" s="83">
        <f t="shared" si="33"/>
        <v>0</v>
      </c>
      <c r="F192" s="79">
        <f>SUM(C192:E192)</f>
        <v>0</v>
      </c>
      <c r="G192" s="119"/>
    </row>
    <row r="193" spans="1:7" ht="13.5" customHeight="1" thickBot="1" x14ac:dyDescent="0.25">
      <c r="A193" s="269" t="s">
        <v>220</v>
      </c>
      <c r="B193" s="49" t="s">
        <v>87</v>
      </c>
      <c r="C193" s="72"/>
      <c r="D193" s="84"/>
      <c r="E193" s="120"/>
      <c r="F193" s="77" t="str">
        <f>IF(ISERROR(SUM(C195:E195)/SUM(C194:E194))," ",(SUM(C195:E195)/SUM(C194:E194)))</f>
        <v xml:space="preserve"> </v>
      </c>
      <c r="G193" s="119"/>
    </row>
    <row r="194" spans="1:7" ht="13.5" customHeight="1" thickBot="1" x14ac:dyDescent="0.25">
      <c r="A194" s="302"/>
      <c r="B194" s="110" t="s">
        <v>252</v>
      </c>
      <c r="C194" s="72"/>
      <c r="D194" s="84"/>
      <c r="E194" s="120"/>
      <c r="F194" s="75">
        <f>SUM(C194:E194)</f>
        <v>0</v>
      </c>
      <c r="G194" s="119"/>
    </row>
    <row r="195" spans="1:7" ht="13.5" customHeight="1" x14ac:dyDescent="0.2">
      <c r="A195" s="270"/>
      <c r="B195" s="1" t="s">
        <v>52</v>
      </c>
      <c r="C195" s="79">
        <f>C193*C194</f>
        <v>0</v>
      </c>
      <c r="D195" s="76">
        <f t="shared" ref="D195:E195" si="34">D193*D194</f>
        <v>0</v>
      </c>
      <c r="E195" s="76">
        <f t="shared" si="34"/>
        <v>0</v>
      </c>
      <c r="F195" s="79">
        <f>SUM(C195:E195)</f>
        <v>0</v>
      </c>
      <c r="G195" s="119"/>
    </row>
    <row r="196" spans="1:7" ht="13.5" customHeight="1" x14ac:dyDescent="0.2">
      <c r="A196" s="269" t="s">
        <v>12</v>
      </c>
      <c r="B196" s="49" t="s">
        <v>87</v>
      </c>
      <c r="C196" s="76"/>
      <c r="D196" s="76"/>
      <c r="E196" s="81"/>
      <c r="F196" s="75" t="str">
        <f>IF(ISERROR(F198/F197)," ",(F198/F197))</f>
        <v xml:space="preserve"> </v>
      </c>
      <c r="G196" s="119"/>
    </row>
    <row r="197" spans="1:7" ht="13.5" customHeight="1" x14ac:dyDescent="0.2">
      <c r="A197" s="302"/>
      <c r="B197" s="1" t="s">
        <v>88</v>
      </c>
      <c r="C197" s="76"/>
      <c r="D197" s="76"/>
      <c r="E197" s="76"/>
      <c r="F197" s="65">
        <f>SUM(F191,F194)</f>
        <v>0</v>
      </c>
      <c r="G197" s="119"/>
    </row>
    <row r="198" spans="1:7" ht="13.5" customHeight="1" x14ac:dyDescent="0.2">
      <c r="A198" s="270"/>
      <c r="B198" s="1" t="s">
        <v>52</v>
      </c>
      <c r="C198" s="76"/>
      <c r="D198" s="76"/>
      <c r="E198" s="76"/>
      <c r="F198" s="75">
        <f>SUM(F192,F195)</f>
        <v>0</v>
      </c>
      <c r="G198" s="119"/>
    </row>
    <row r="199" spans="1:7" ht="13.5" customHeight="1" x14ac:dyDescent="0.2">
      <c r="A199" t="s">
        <v>96</v>
      </c>
    </row>
    <row r="200" spans="1:7" ht="13.5" customHeight="1" x14ac:dyDescent="0.2"/>
    <row r="201" spans="1:7" ht="13.5" customHeight="1" x14ac:dyDescent="0.2">
      <c r="A201" s="70" t="s">
        <v>247</v>
      </c>
      <c r="G201" s="6"/>
    </row>
    <row r="202" spans="1:7" ht="13.5" customHeight="1" thickBot="1" x14ac:dyDescent="0.25">
      <c r="A202" s="280" t="s">
        <v>17</v>
      </c>
      <c r="B202" s="281"/>
      <c r="C202" s="47" t="s">
        <v>243</v>
      </c>
      <c r="D202" s="68"/>
      <c r="E202" s="68"/>
      <c r="F202" s="4" t="s">
        <v>12</v>
      </c>
      <c r="G202" s="23"/>
    </row>
    <row r="203" spans="1:7" ht="13.5" customHeight="1" thickBot="1" x14ac:dyDescent="0.25">
      <c r="A203" s="269" t="s">
        <v>242</v>
      </c>
      <c r="B203" s="49" t="s">
        <v>87</v>
      </c>
      <c r="C203" s="72"/>
      <c r="D203" s="84"/>
      <c r="E203" s="120"/>
      <c r="F203" s="77" t="str">
        <f>IF(ISERROR(SUM(C205:E205)/SUM(C204:E204))," ",(SUM(C205:E205)/SUM(C204:E204)))</f>
        <v xml:space="preserve"> </v>
      </c>
      <c r="G203" s="119"/>
    </row>
    <row r="204" spans="1:7" ht="13.5" customHeight="1" thickBot="1" x14ac:dyDescent="0.25">
      <c r="A204" s="302"/>
      <c r="B204" s="110" t="s">
        <v>252</v>
      </c>
      <c r="C204" s="72"/>
      <c r="D204" s="84"/>
      <c r="E204" s="120"/>
      <c r="F204" s="75">
        <f>SUM(C204:E204)</f>
        <v>0</v>
      </c>
      <c r="G204" s="119"/>
    </row>
    <row r="205" spans="1:7" ht="13.5" customHeight="1" thickBot="1" x14ac:dyDescent="0.25">
      <c r="A205" s="270"/>
      <c r="B205" s="1" t="s">
        <v>52</v>
      </c>
      <c r="C205" s="79">
        <f>C203*C204</f>
        <v>0</v>
      </c>
      <c r="D205" s="76">
        <f t="shared" ref="D205:E205" si="35">D203*D204</f>
        <v>0</v>
      </c>
      <c r="E205" s="83">
        <f t="shared" si="35"/>
        <v>0</v>
      </c>
      <c r="F205" s="79">
        <f>SUM(C205:E205)</f>
        <v>0</v>
      </c>
      <c r="G205" s="119"/>
    </row>
    <row r="206" spans="1:7" ht="13.5" customHeight="1" thickBot="1" x14ac:dyDescent="0.25">
      <c r="A206" s="269" t="s">
        <v>220</v>
      </c>
      <c r="B206" s="49" t="s">
        <v>87</v>
      </c>
      <c r="C206" s="72"/>
      <c r="D206" s="84"/>
      <c r="E206" s="120"/>
      <c r="F206" s="77" t="str">
        <f>IF(ISERROR(SUM(C208:E208)/SUM(C207:E207))," ",(SUM(C208:E208)/SUM(C207:E207)))</f>
        <v xml:space="preserve"> </v>
      </c>
      <c r="G206" s="119"/>
    </row>
    <row r="207" spans="1:7" ht="13.5" customHeight="1" thickBot="1" x14ac:dyDescent="0.25">
      <c r="A207" s="302"/>
      <c r="B207" s="110" t="s">
        <v>252</v>
      </c>
      <c r="C207" s="72"/>
      <c r="D207" s="84"/>
      <c r="E207" s="120"/>
      <c r="F207" s="75">
        <f>SUM(C207:E207)</f>
        <v>0</v>
      </c>
      <c r="G207" s="119"/>
    </row>
    <row r="208" spans="1:7" ht="13.5" customHeight="1" x14ac:dyDescent="0.2">
      <c r="A208" s="270"/>
      <c r="B208" s="1" t="s">
        <v>52</v>
      </c>
      <c r="C208" s="79">
        <f>C206*C207</f>
        <v>0</v>
      </c>
      <c r="D208" s="76">
        <f t="shared" ref="D208:E208" si="36">D206*D207</f>
        <v>0</v>
      </c>
      <c r="E208" s="76">
        <f t="shared" si="36"/>
        <v>0</v>
      </c>
      <c r="F208" s="79">
        <f>SUM(C208:E208)</f>
        <v>0</v>
      </c>
      <c r="G208" s="119"/>
    </row>
    <row r="209" spans="1:7" ht="13.5" customHeight="1" x14ac:dyDescent="0.2">
      <c r="A209" s="269" t="s">
        <v>12</v>
      </c>
      <c r="B209" s="49" t="s">
        <v>87</v>
      </c>
      <c r="C209" s="76"/>
      <c r="D209" s="76"/>
      <c r="E209" s="81"/>
      <c r="F209" s="75" t="str">
        <f>IF(ISERROR(F211/F210)," ",(F211/F210))</f>
        <v xml:space="preserve"> </v>
      </c>
      <c r="G209" s="119"/>
    </row>
    <row r="210" spans="1:7" ht="13.5" customHeight="1" x14ac:dyDescent="0.2">
      <c r="A210" s="302"/>
      <c r="B210" s="1" t="s">
        <v>88</v>
      </c>
      <c r="C210" s="76"/>
      <c r="D210" s="76"/>
      <c r="E210" s="76"/>
      <c r="F210" s="65">
        <f>SUM(F204,F207)</f>
        <v>0</v>
      </c>
      <c r="G210" s="119"/>
    </row>
    <row r="211" spans="1:7" ht="13.5" customHeight="1" x14ac:dyDescent="0.2">
      <c r="A211" s="270"/>
      <c r="B211" s="1" t="s">
        <v>52</v>
      </c>
      <c r="C211" s="76"/>
      <c r="D211" s="76"/>
      <c r="E211" s="76"/>
      <c r="F211" s="75">
        <f>SUM(F205,F208)</f>
        <v>0</v>
      </c>
      <c r="G211" s="119"/>
    </row>
    <row r="212" spans="1:7" ht="13.5" customHeight="1" x14ac:dyDescent="0.2">
      <c r="A212" t="s">
        <v>96</v>
      </c>
    </row>
    <row r="213" spans="1:7" ht="13.5" customHeight="1" x14ac:dyDescent="0.2"/>
    <row r="214" spans="1:7" ht="13.5" customHeight="1" x14ac:dyDescent="0.2">
      <c r="A214" s="70" t="s">
        <v>229</v>
      </c>
      <c r="G214" s="6"/>
    </row>
    <row r="215" spans="1:7" ht="13.5" customHeight="1" thickBot="1" x14ac:dyDescent="0.25">
      <c r="A215" s="280" t="s">
        <v>17</v>
      </c>
      <c r="B215" s="281"/>
      <c r="C215" s="47" t="s">
        <v>53</v>
      </c>
      <c r="D215" s="66"/>
      <c r="E215" s="47" t="s">
        <v>105</v>
      </c>
      <c r="F215" s="4" t="s">
        <v>12</v>
      </c>
      <c r="G215" s="23"/>
    </row>
    <row r="216" spans="1:7" ht="13.5" customHeight="1" thickBot="1" x14ac:dyDescent="0.25">
      <c r="A216" s="269" t="s">
        <v>240</v>
      </c>
      <c r="B216" s="49" t="s">
        <v>87</v>
      </c>
      <c r="C216" s="72"/>
      <c r="D216" s="67"/>
      <c r="E216" s="74"/>
      <c r="F216" s="77" t="str">
        <f>IF(ISERROR(SUM(C218:E218)/SUM(C217:E217))," ",(SUM(C218:E218)/SUM(C217:E217)))</f>
        <v xml:space="preserve"> </v>
      </c>
      <c r="G216" s="119"/>
    </row>
    <row r="217" spans="1:7" ht="13.5" customHeight="1" thickBot="1" x14ac:dyDescent="0.25">
      <c r="A217" s="302"/>
      <c r="B217" s="110" t="s">
        <v>252</v>
      </c>
      <c r="C217" s="72"/>
      <c r="D217" s="67"/>
      <c r="E217" s="74"/>
      <c r="F217" s="75">
        <f>SUM(C217:E217)</f>
        <v>0</v>
      </c>
      <c r="G217" s="119"/>
    </row>
    <row r="218" spans="1:7" ht="13.5" customHeight="1" thickBot="1" x14ac:dyDescent="0.25">
      <c r="A218" s="270"/>
      <c r="B218" s="1" t="s">
        <v>52</v>
      </c>
      <c r="C218" s="79">
        <f>C216*C217</f>
        <v>0</v>
      </c>
      <c r="D218" s="76"/>
      <c r="E218" s="79">
        <f>E216*E217</f>
        <v>0</v>
      </c>
      <c r="F218" s="75">
        <f>SUM(C218:E218)</f>
        <v>0</v>
      </c>
      <c r="G218" s="119"/>
    </row>
    <row r="219" spans="1:7" ht="13.5" customHeight="1" thickBot="1" x14ac:dyDescent="0.25">
      <c r="A219" s="269" t="s">
        <v>225</v>
      </c>
      <c r="B219" s="49" t="s">
        <v>87</v>
      </c>
      <c r="C219" s="72"/>
      <c r="D219" s="67"/>
      <c r="E219" s="74"/>
      <c r="F219" s="77" t="str">
        <f>IF(ISERROR(SUM(C221:E221)/SUM(C220:E220))," ",(SUM(C221:E221)/SUM(C220:E220)))</f>
        <v xml:space="preserve"> </v>
      </c>
      <c r="G219" s="119"/>
    </row>
    <row r="220" spans="1:7" ht="13.5" customHeight="1" thickBot="1" x14ac:dyDescent="0.25">
      <c r="A220" s="302"/>
      <c r="B220" s="110" t="s">
        <v>252</v>
      </c>
      <c r="C220" s="72"/>
      <c r="D220" s="67"/>
      <c r="E220" s="74"/>
      <c r="F220" s="75">
        <f>SUM(C220:E220)</f>
        <v>0</v>
      </c>
      <c r="G220" s="119"/>
    </row>
    <row r="221" spans="1:7" ht="13.5" customHeight="1" thickBot="1" x14ac:dyDescent="0.25">
      <c r="A221" s="270"/>
      <c r="B221" s="1" t="s">
        <v>52</v>
      </c>
      <c r="C221" s="79">
        <f>C219*C220</f>
        <v>0</v>
      </c>
      <c r="D221" s="76"/>
      <c r="E221" s="79">
        <f>E219*E220</f>
        <v>0</v>
      </c>
      <c r="F221" s="75">
        <f>SUM(C221:E221)</f>
        <v>0</v>
      </c>
      <c r="G221" s="119"/>
    </row>
    <row r="222" spans="1:7" ht="13.5" customHeight="1" thickBot="1" x14ac:dyDescent="0.25">
      <c r="A222" s="269" t="s">
        <v>226</v>
      </c>
      <c r="B222" s="49" t="s">
        <v>87</v>
      </c>
      <c r="C222" s="72"/>
      <c r="D222" s="67"/>
      <c r="E222" s="74"/>
      <c r="F222" s="77" t="str">
        <f>IF(ISERROR(SUM(C224:E224)/SUM(C223:E223))," ",(SUM(C224:E224)/SUM(C223:E223)))</f>
        <v xml:space="preserve"> </v>
      </c>
      <c r="G222" s="119"/>
    </row>
    <row r="223" spans="1:7" ht="13.5" customHeight="1" thickBot="1" x14ac:dyDescent="0.25">
      <c r="A223" s="302"/>
      <c r="B223" s="110" t="s">
        <v>252</v>
      </c>
      <c r="C223" s="72"/>
      <c r="D223" s="67"/>
      <c r="E223" s="74"/>
      <c r="F223" s="75">
        <f>SUM(C223:E223)</f>
        <v>0</v>
      </c>
      <c r="G223" s="119"/>
    </row>
    <row r="224" spans="1:7" ht="13.5" customHeight="1" thickBot="1" x14ac:dyDescent="0.25">
      <c r="A224" s="270"/>
      <c r="B224" s="1" t="s">
        <v>52</v>
      </c>
      <c r="C224" s="79">
        <f t="shared" ref="C224" si="37">C222*C223</f>
        <v>0</v>
      </c>
      <c r="D224" s="76"/>
      <c r="E224" s="79">
        <f t="shared" ref="E224" si="38">E222*E223</f>
        <v>0</v>
      </c>
      <c r="F224" s="75">
        <f>SUM(C224:E224)</f>
        <v>0</v>
      </c>
      <c r="G224" s="119"/>
    </row>
    <row r="225" spans="1:7" ht="13.5" customHeight="1" thickBot="1" x14ac:dyDescent="0.25">
      <c r="A225" s="269" t="s">
        <v>227</v>
      </c>
      <c r="B225" s="49" t="s">
        <v>87</v>
      </c>
      <c r="C225" s="72"/>
      <c r="D225" s="67"/>
      <c r="E225" s="74"/>
      <c r="F225" s="77" t="str">
        <f>IF(ISERROR(SUM(C227:E227)/SUM(C226:E226))," ",(SUM(C227:E227)/SUM(C226:E226)))</f>
        <v xml:space="preserve"> </v>
      </c>
      <c r="G225" s="119"/>
    </row>
    <row r="226" spans="1:7" ht="13.5" customHeight="1" thickBot="1" x14ac:dyDescent="0.25">
      <c r="A226" s="302"/>
      <c r="B226" s="110" t="s">
        <v>252</v>
      </c>
      <c r="C226" s="72"/>
      <c r="D226" s="67"/>
      <c r="E226" s="74"/>
      <c r="F226" s="75">
        <f>SUM(C226:E226)</f>
        <v>0</v>
      </c>
      <c r="G226" s="119"/>
    </row>
    <row r="227" spans="1:7" ht="13.5" customHeight="1" x14ac:dyDescent="0.2">
      <c r="A227" s="270"/>
      <c r="B227" s="1" t="s">
        <v>52</v>
      </c>
      <c r="C227" s="79">
        <f t="shared" ref="C227" si="39">C225*C226</f>
        <v>0</v>
      </c>
      <c r="D227" s="76"/>
      <c r="E227" s="79">
        <f t="shared" ref="E227" si="40">E225*E226</f>
        <v>0</v>
      </c>
      <c r="F227" s="75">
        <f>SUM(C227:E227)</f>
        <v>0</v>
      </c>
      <c r="G227" s="119"/>
    </row>
    <row r="228" spans="1:7" ht="13.5" customHeight="1" x14ac:dyDescent="0.2">
      <c r="A228" s="269" t="s">
        <v>12</v>
      </c>
      <c r="B228" s="49" t="s">
        <v>87</v>
      </c>
      <c r="C228" s="76"/>
      <c r="D228" s="76"/>
      <c r="E228" s="81"/>
      <c r="F228" s="75" t="str">
        <f>IF(ISERROR(F230/F229)," ",(F230/F229))</f>
        <v xml:space="preserve"> </v>
      </c>
      <c r="G228" s="119"/>
    </row>
    <row r="229" spans="1:7" ht="13.5" customHeight="1" x14ac:dyDescent="0.2">
      <c r="A229" s="302"/>
      <c r="B229" s="1" t="s">
        <v>88</v>
      </c>
      <c r="C229" s="76"/>
      <c r="D229" s="76"/>
      <c r="E229" s="76"/>
      <c r="F229" s="65">
        <f>SUM(F217,F220,F223,F226)</f>
        <v>0</v>
      </c>
      <c r="G229" s="119"/>
    </row>
    <row r="230" spans="1:7" ht="13.5" customHeight="1" x14ac:dyDescent="0.2">
      <c r="A230" s="270"/>
      <c r="B230" s="1" t="s">
        <v>52</v>
      </c>
      <c r="C230" s="76"/>
      <c r="D230" s="76"/>
      <c r="E230" s="76"/>
      <c r="F230" s="75">
        <f>SUM(F218,F221,F224,F227)</f>
        <v>0</v>
      </c>
      <c r="G230" s="119"/>
    </row>
    <row r="231" spans="1:7" ht="13.5" customHeight="1" x14ac:dyDescent="0.2">
      <c r="A231" t="s">
        <v>96</v>
      </c>
    </row>
    <row r="232" spans="1:7" ht="13.5" customHeight="1" x14ac:dyDescent="0.2"/>
    <row r="233" spans="1:7" ht="13.5" customHeight="1" x14ac:dyDescent="0.2">
      <c r="A233" s="70" t="s">
        <v>116</v>
      </c>
      <c r="G233" s="6"/>
    </row>
    <row r="234" spans="1:7" ht="13.5" customHeight="1" thickBot="1" x14ac:dyDescent="0.25">
      <c r="A234" s="280" t="s">
        <v>17</v>
      </c>
      <c r="B234" s="281"/>
      <c r="C234" s="47" t="s">
        <v>53</v>
      </c>
      <c r="D234" s="66"/>
      <c r="E234" s="47" t="s">
        <v>105</v>
      </c>
      <c r="F234" s="4" t="s">
        <v>12</v>
      </c>
      <c r="G234" s="23"/>
    </row>
    <row r="235" spans="1:7" ht="13.5" customHeight="1" thickBot="1" x14ac:dyDescent="0.25">
      <c r="A235" s="269" t="s">
        <v>240</v>
      </c>
      <c r="B235" s="49" t="s">
        <v>87</v>
      </c>
      <c r="C235" s="72"/>
      <c r="D235" s="67"/>
      <c r="E235" s="74"/>
      <c r="F235" s="77" t="str">
        <f>IF(ISERROR(SUM(C237:E237)/SUM(C236:E236))," ",(SUM(C237:E237)/SUM(C236:E236)))</f>
        <v xml:space="preserve"> </v>
      </c>
      <c r="G235" s="119"/>
    </row>
    <row r="236" spans="1:7" ht="13.5" customHeight="1" thickBot="1" x14ac:dyDescent="0.25">
      <c r="A236" s="302"/>
      <c r="B236" s="110" t="s">
        <v>252</v>
      </c>
      <c r="C236" s="72"/>
      <c r="D236" s="67"/>
      <c r="E236" s="74"/>
      <c r="F236" s="75">
        <f>SUM(C236:E236)</f>
        <v>0</v>
      </c>
      <c r="G236" s="119"/>
    </row>
    <row r="237" spans="1:7" ht="13.5" customHeight="1" thickBot="1" x14ac:dyDescent="0.25">
      <c r="A237" s="270"/>
      <c r="B237" s="1" t="s">
        <v>52</v>
      </c>
      <c r="C237" s="79">
        <f>C235*C236</f>
        <v>0</v>
      </c>
      <c r="D237" s="76"/>
      <c r="E237" s="79">
        <f>E235*E236</f>
        <v>0</v>
      </c>
      <c r="F237" s="75">
        <f>SUM(C237:E237)</f>
        <v>0</v>
      </c>
      <c r="G237" s="119"/>
    </row>
    <row r="238" spans="1:7" ht="13.5" customHeight="1" thickBot="1" x14ac:dyDescent="0.25">
      <c r="A238" s="269" t="s">
        <v>225</v>
      </c>
      <c r="B238" s="49" t="s">
        <v>87</v>
      </c>
      <c r="C238" s="72"/>
      <c r="D238" s="67"/>
      <c r="E238" s="74"/>
      <c r="F238" s="77" t="str">
        <f>IF(ISERROR(SUM(C240:E240)/SUM(C239:E239))," ",(SUM(C240:E240)/SUM(C239:E239)))</f>
        <v xml:space="preserve"> </v>
      </c>
      <c r="G238" s="119"/>
    </row>
    <row r="239" spans="1:7" ht="13.5" customHeight="1" thickBot="1" x14ac:dyDescent="0.25">
      <c r="A239" s="302"/>
      <c r="B239" s="110" t="s">
        <v>252</v>
      </c>
      <c r="C239" s="72"/>
      <c r="D239" s="67"/>
      <c r="E239" s="74"/>
      <c r="F239" s="75">
        <f>SUM(C239:E239)</f>
        <v>0</v>
      </c>
      <c r="G239" s="119"/>
    </row>
    <row r="240" spans="1:7" ht="13.5" customHeight="1" thickBot="1" x14ac:dyDescent="0.25">
      <c r="A240" s="270"/>
      <c r="B240" s="1" t="s">
        <v>52</v>
      </c>
      <c r="C240" s="79">
        <f>C238*C239</f>
        <v>0</v>
      </c>
      <c r="D240" s="76"/>
      <c r="E240" s="79">
        <f>E238*E239</f>
        <v>0</v>
      </c>
      <c r="F240" s="75">
        <f>SUM(C240:E240)</f>
        <v>0</v>
      </c>
      <c r="G240" s="119"/>
    </row>
    <row r="241" spans="1:7" ht="13.5" customHeight="1" thickBot="1" x14ac:dyDescent="0.25">
      <c r="A241" s="269" t="s">
        <v>226</v>
      </c>
      <c r="B241" s="49" t="s">
        <v>87</v>
      </c>
      <c r="C241" s="72"/>
      <c r="D241" s="67"/>
      <c r="E241" s="74"/>
      <c r="F241" s="77" t="str">
        <f>IF(ISERROR(SUM(C243:E243)/SUM(C242:E242))," ",(SUM(C243:E243)/SUM(C242:E242)))</f>
        <v xml:space="preserve"> </v>
      </c>
      <c r="G241" s="119"/>
    </row>
    <row r="242" spans="1:7" ht="13.5" customHeight="1" thickBot="1" x14ac:dyDescent="0.25">
      <c r="A242" s="302"/>
      <c r="B242" s="110" t="s">
        <v>252</v>
      </c>
      <c r="C242" s="72"/>
      <c r="D242" s="67"/>
      <c r="E242" s="74"/>
      <c r="F242" s="75">
        <f>SUM(C242:E242)</f>
        <v>0</v>
      </c>
      <c r="G242" s="119"/>
    </row>
    <row r="243" spans="1:7" ht="13.5" customHeight="1" thickBot="1" x14ac:dyDescent="0.25">
      <c r="A243" s="270"/>
      <c r="B243" s="1" t="s">
        <v>52</v>
      </c>
      <c r="C243" s="79">
        <f t="shared" ref="C243" si="41">C241*C242</f>
        <v>0</v>
      </c>
      <c r="D243" s="76"/>
      <c r="E243" s="79">
        <f t="shared" ref="E243" si="42">E241*E242</f>
        <v>0</v>
      </c>
      <c r="F243" s="75">
        <f>SUM(C243:E243)</f>
        <v>0</v>
      </c>
      <c r="G243" s="119"/>
    </row>
    <row r="244" spans="1:7" ht="13.5" customHeight="1" thickBot="1" x14ac:dyDescent="0.25">
      <c r="A244" s="269" t="s">
        <v>227</v>
      </c>
      <c r="B244" s="49" t="s">
        <v>87</v>
      </c>
      <c r="C244" s="72"/>
      <c r="D244" s="67"/>
      <c r="E244" s="74"/>
      <c r="F244" s="77" t="str">
        <f>IF(ISERROR(SUM(C246:E246)/SUM(C245:E245))," ",(SUM(C246:E246)/SUM(C245:E245)))</f>
        <v xml:space="preserve"> </v>
      </c>
      <c r="G244" s="119"/>
    </row>
    <row r="245" spans="1:7" ht="13.5" customHeight="1" thickBot="1" x14ac:dyDescent="0.25">
      <c r="A245" s="302"/>
      <c r="B245" s="110" t="s">
        <v>252</v>
      </c>
      <c r="C245" s="72"/>
      <c r="D245" s="67"/>
      <c r="E245" s="74"/>
      <c r="F245" s="75">
        <f>SUM(C245:E245)</f>
        <v>0</v>
      </c>
      <c r="G245" s="119"/>
    </row>
    <row r="246" spans="1:7" ht="13.5" customHeight="1" x14ac:dyDescent="0.2">
      <c r="A246" s="270"/>
      <c r="B246" s="1" t="s">
        <v>52</v>
      </c>
      <c r="C246" s="79">
        <f t="shared" ref="C246" si="43">C244*C245</f>
        <v>0</v>
      </c>
      <c r="D246" s="76"/>
      <c r="E246" s="79">
        <f t="shared" ref="E246" si="44">E244*E245</f>
        <v>0</v>
      </c>
      <c r="F246" s="75">
        <f>SUM(C246:E246)</f>
        <v>0</v>
      </c>
      <c r="G246" s="119"/>
    </row>
    <row r="247" spans="1:7" ht="13.5" customHeight="1" x14ac:dyDescent="0.2">
      <c r="A247" s="269" t="s">
        <v>12</v>
      </c>
      <c r="B247" s="49" t="s">
        <v>87</v>
      </c>
      <c r="C247" s="76"/>
      <c r="D247" s="76"/>
      <c r="E247" s="81"/>
      <c r="F247" s="75" t="str">
        <f>IF(ISERROR(F249/F248)," ",(F249/F248))</f>
        <v xml:space="preserve"> </v>
      </c>
      <c r="G247" s="119"/>
    </row>
    <row r="248" spans="1:7" ht="13.5" customHeight="1" x14ac:dyDescent="0.2">
      <c r="A248" s="302"/>
      <c r="B248" s="1" t="s">
        <v>88</v>
      </c>
      <c r="C248" s="76"/>
      <c r="D248" s="76"/>
      <c r="E248" s="76"/>
      <c r="F248" s="65">
        <f>SUM(F236,F239,F242,F245)</f>
        <v>0</v>
      </c>
      <c r="G248" s="119"/>
    </row>
    <row r="249" spans="1:7" ht="13.5" customHeight="1" x14ac:dyDescent="0.2">
      <c r="A249" s="270"/>
      <c r="B249" s="1" t="s">
        <v>52</v>
      </c>
      <c r="C249" s="76"/>
      <c r="D249" s="76"/>
      <c r="E249" s="76"/>
      <c r="F249" s="75">
        <f>SUM(F237,F240,F243,F246)</f>
        <v>0</v>
      </c>
      <c r="G249" s="119"/>
    </row>
    <row r="250" spans="1:7" ht="13.5" customHeight="1" x14ac:dyDescent="0.2">
      <c r="A250" t="s">
        <v>96</v>
      </c>
    </row>
    <row r="251" spans="1:7" ht="13.5" customHeight="1" x14ac:dyDescent="0.2"/>
    <row r="252" spans="1:7" ht="13.5" customHeight="1" x14ac:dyDescent="0.2">
      <c r="A252" s="70" t="s">
        <v>117</v>
      </c>
      <c r="G252" s="6"/>
    </row>
    <row r="253" spans="1:7" ht="13.5" customHeight="1" thickBot="1" x14ac:dyDescent="0.25">
      <c r="A253" s="280" t="s">
        <v>17</v>
      </c>
      <c r="B253" s="281"/>
      <c r="C253" s="47" t="s">
        <v>53</v>
      </c>
      <c r="D253" s="66"/>
      <c r="E253" s="47" t="s">
        <v>105</v>
      </c>
      <c r="F253" s="4" t="s">
        <v>12</v>
      </c>
      <c r="G253" s="23"/>
    </row>
    <row r="254" spans="1:7" ht="13.5" customHeight="1" thickBot="1" x14ac:dyDescent="0.25">
      <c r="A254" s="269" t="s">
        <v>240</v>
      </c>
      <c r="B254" s="49" t="s">
        <v>87</v>
      </c>
      <c r="C254" s="72"/>
      <c r="D254" s="67"/>
      <c r="E254" s="74"/>
      <c r="F254" s="77" t="str">
        <f>IF(ISERROR(SUM(C256:E256)/SUM(C255:E255))," ",(SUM(C256:E256)/SUM(C255:E255)))</f>
        <v xml:space="preserve"> </v>
      </c>
      <c r="G254" s="119"/>
    </row>
    <row r="255" spans="1:7" ht="13.5" customHeight="1" thickBot="1" x14ac:dyDescent="0.25">
      <c r="A255" s="302"/>
      <c r="B255" s="110" t="s">
        <v>252</v>
      </c>
      <c r="C255" s="72"/>
      <c r="D255" s="67"/>
      <c r="E255" s="74"/>
      <c r="F255" s="75">
        <f>SUM(C255:E255)</f>
        <v>0</v>
      </c>
      <c r="G255" s="119"/>
    </row>
    <row r="256" spans="1:7" ht="13.5" customHeight="1" thickBot="1" x14ac:dyDescent="0.25">
      <c r="A256" s="270"/>
      <c r="B256" s="1" t="s">
        <v>52</v>
      </c>
      <c r="C256" s="79">
        <f>C254*C255</f>
        <v>0</v>
      </c>
      <c r="D256" s="76"/>
      <c r="E256" s="79">
        <f>E254*E255</f>
        <v>0</v>
      </c>
      <c r="F256" s="75">
        <f>SUM(C256:E256)</f>
        <v>0</v>
      </c>
      <c r="G256" s="119"/>
    </row>
    <row r="257" spans="1:7" ht="13.5" customHeight="1" thickBot="1" x14ac:dyDescent="0.25">
      <c r="A257" s="269" t="s">
        <v>225</v>
      </c>
      <c r="B257" s="49" t="s">
        <v>87</v>
      </c>
      <c r="C257" s="72"/>
      <c r="D257" s="67"/>
      <c r="E257" s="74"/>
      <c r="F257" s="77" t="str">
        <f>IF(ISERROR(SUM(C259:E259)/SUM(C258:E258))," ",(SUM(C259:E259)/SUM(C258:E258)))</f>
        <v xml:space="preserve"> </v>
      </c>
      <c r="G257" s="119"/>
    </row>
    <row r="258" spans="1:7" ht="13.5" customHeight="1" thickBot="1" x14ac:dyDescent="0.25">
      <c r="A258" s="302"/>
      <c r="B258" s="110" t="s">
        <v>252</v>
      </c>
      <c r="C258" s="72"/>
      <c r="D258" s="67"/>
      <c r="E258" s="74"/>
      <c r="F258" s="75">
        <f>SUM(C258:E258)</f>
        <v>0</v>
      </c>
      <c r="G258" s="119"/>
    </row>
    <row r="259" spans="1:7" ht="13.5" customHeight="1" thickBot="1" x14ac:dyDescent="0.25">
      <c r="A259" s="270"/>
      <c r="B259" s="1" t="s">
        <v>52</v>
      </c>
      <c r="C259" s="79">
        <f>C257*C258</f>
        <v>0</v>
      </c>
      <c r="D259" s="76"/>
      <c r="E259" s="79">
        <f>E257*E258</f>
        <v>0</v>
      </c>
      <c r="F259" s="75">
        <f>SUM(C259:E259)</f>
        <v>0</v>
      </c>
      <c r="G259" s="119"/>
    </row>
    <row r="260" spans="1:7" ht="13.5" customHeight="1" thickBot="1" x14ac:dyDescent="0.25">
      <c r="A260" s="269" t="s">
        <v>226</v>
      </c>
      <c r="B260" s="49" t="s">
        <v>87</v>
      </c>
      <c r="C260" s="72"/>
      <c r="D260" s="67"/>
      <c r="E260" s="74"/>
      <c r="F260" s="77" t="str">
        <f>IF(ISERROR(SUM(C262:E262)/SUM(C261:E261))," ",(SUM(C262:E262)/SUM(C261:E261)))</f>
        <v xml:space="preserve"> </v>
      </c>
      <c r="G260" s="119"/>
    </row>
    <row r="261" spans="1:7" ht="13.5" customHeight="1" thickBot="1" x14ac:dyDescent="0.25">
      <c r="A261" s="302"/>
      <c r="B261" s="110" t="s">
        <v>252</v>
      </c>
      <c r="C261" s="72"/>
      <c r="D261" s="67"/>
      <c r="E261" s="74"/>
      <c r="F261" s="75">
        <f>SUM(C261:E261)</f>
        <v>0</v>
      </c>
      <c r="G261" s="119"/>
    </row>
    <row r="262" spans="1:7" ht="13.5" customHeight="1" thickBot="1" x14ac:dyDescent="0.25">
      <c r="A262" s="270"/>
      <c r="B262" s="1" t="s">
        <v>52</v>
      </c>
      <c r="C262" s="79">
        <f t="shared" ref="C262" si="45">C260*C261</f>
        <v>0</v>
      </c>
      <c r="D262" s="76"/>
      <c r="E262" s="79">
        <f t="shared" ref="E262" si="46">E260*E261</f>
        <v>0</v>
      </c>
      <c r="F262" s="75">
        <f>SUM(C262:E262)</f>
        <v>0</v>
      </c>
      <c r="G262" s="119"/>
    </row>
    <row r="263" spans="1:7" ht="13.5" customHeight="1" thickBot="1" x14ac:dyDescent="0.25">
      <c r="A263" s="269" t="s">
        <v>227</v>
      </c>
      <c r="B263" s="49" t="s">
        <v>87</v>
      </c>
      <c r="C263" s="72"/>
      <c r="D263" s="67"/>
      <c r="E263" s="74"/>
      <c r="F263" s="77" t="str">
        <f>IF(ISERROR(SUM(C265:E265)/SUM(C264:E264))," ",(SUM(C265:E265)/SUM(C264:E264)))</f>
        <v xml:space="preserve"> </v>
      </c>
      <c r="G263" s="119"/>
    </row>
    <row r="264" spans="1:7" ht="13.5" customHeight="1" thickBot="1" x14ac:dyDescent="0.25">
      <c r="A264" s="302"/>
      <c r="B264" s="110" t="s">
        <v>252</v>
      </c>
      <c r="C264" s="72"/>
      <c r="D264" s="67"/>
      <c r="E264" s="74"/>
      <c r="F264" s="75">
        <f>SUM(C264:E264)</f>
        <v>0</v>
      </c>
      <c r="G264" s="119"/>
    </row>
    <row r="265" spans="1:7" ht="13.5" customHeight="1" x14ac:dyDescent="0.2">
      <c r="A265" s="270"/>
      <c r="B265" s="1" t="s">
        <v>52</v>
      </c>
      <c r="C265" s="79">
        <f t="shared" ref="C265" si="47">C263*C264</f>
        <v>0</v>
      </c>
      <c r="D265" s="76"/>
      <c r="E265" s="79">
        <f t="shared" ref="E265" si="48">E263*E264</f>
        <v>0</v>
      </c>
      <c r="F265" s="75">
        <f>SUM(C265:E265)</f>
        <v>0</v>
      </c>
      <c r="G265" s="119"/>
    </row>
    <row r="266" spans="1:7" ht="13.5" customHeight="1" x14ac:dyDescent="0.2">
      <c r="A266" s="269" t="s">
        <v>12</v>
      </c>
      <c r="B266" s="49" t="s">
        <v>87</v>
      </c>
      <c r="C266" s="76"/>
      <c r="D266" s="76"/>
      <c r="E266" s="81"/>
      <c r="F266" s="75" t="str">
        <f>IF(ISERROR(F268/F267)," ",(F268/F267))</f>
        <v xml:space="preserve"> </v>
      </c>
      <c r="G266" s="119"/>
    </row>
    <row r="267" spans="1:7" ht="13.5" customHeight="1" x14ac:dyDescent="0.2">
      <c r="A267" s="302"/>
      <c r="B267" s="1" t="s">
        <v>88</v>
      </c>
      <c r="C267" s="76"/>
      <c r="D267" s="76"/>
      <c r="E267" s="76"/>
      <c r="F267" s="65">
        <f>SUM(F255,F258,F261,F264)</f>
        <v>0</v>
      </c>
      <c r="G267" s="119"/>
    </row>
    <row r="268" spans="1:7" ht="13.5" customHeight="1" x14ac:dyDescent="0.2">
      <c r="A268" s="270"/>
      <c r="B268" s="1" t="s">
        <v>52</v>
      </c>
      <c r="C268" s="76"/>
      <c r="D268" s="76"/>
      <c r="E268" s="76"/>
      <c r="F268" s="75">
        <f>SUM(F256,F259,F262,F265)</f>
        <v>0</v>
      </c>
      <c r="G268" s="119"/>
    </row>
    <row r="269" spans="1:7" ht="13.5" customHeight="1" x14ac:dyDescent="0.2">
      <c r="A269" t="s">
        <v>96</v>
      </c>
    </row>
    <row r="270" spans="1:7" ht="13.5" customHeight="1" x14ac:dyDescent="0.2"/>
    <row r="271" spans="1:7" ht="13.5" customHeight="1" x14ac:dyDescent="0.2">
      <c r="A271" s="70" t="s">
        <v>230</v>
      </c>
      <c r="G271" s="6"/>
    </row>
    <row r="272" spans="1:7" ht="13.5" customHeight="1" thickBot="1" x14ac:dyDescent="0.25">
      <c r="A272" s="280" t="s">
        <v>17</v>
      </c>
      <c r="B272" s="281"/>
      <c r="C272" s="68"/>
      <c r="D272" s="68"/>
      <c r="E272" s="47" t="s">
        <v>105</v>
      </c>
      <c r="F272" s="4" t="s">
        <v>12</v>
      </c>
      <c r="G272" s="23"/>
    </row>
    <row r="273" spans="1:7" ht="13.5" customHeight="1" thickBot="1" x14ac:dyDescent="0.25">
      <c r="A273" s="269" t="s">
        <v>109</v>
      </c>
      <c r="B273" s="49" t="s">
        <v>87</v>
      </c>
      <c r="C273" s="69"/>
      <c r="D273" s="118"/>
      <c r="E273" s="74"/>
      <c r="F273" s="77" t="str">
        <f>IF(ISERROR(SUM(B275:E275)/SUM(B274:E274))," ",(SUM(B275:E275)/SUM(B274:E274)))</f>
        <v xml:space="preserve"> </v>
      </c>
      <c r="G273" s="119"/>
    </row>
    <row r="274" spans="1:7" ht="13.5" customHeight="1" thickBot="1" x14ac:dyDescent="0.25">
      <c r="A274" s="302"/>
      <c r="B274" s="110" t="s">
        <v>252</v>
      </c>
      <c r="C274" s="82"/>
      <c r="D274" s="82"/>
      <c r="E274" s="74"/>
      <c r="F274" s="75">
        <f>SUM(B274:E274)</f>
        <v>0</v>
      </c>
      <c r="G274" s="119"/>
    </row>
    <row r="275" spans="1:7" ht="13.5" customHeight="1" x14ac:dyDescent="0.2">
      <c r="A275" s="270"/>
      <c r="B275" s="1" t="s">
        <v>52</v>
      </c>
      <c r="C275" s="76"/>
      <c r="D275" s="76"/>
      <c r="E275" s="79">
        <f t="shared" ref="E275" si="49">E273*E274</f>
        <v>0</v>
      </c>
      <c r="F275" s="79">
        <f>SUM(B275:E275)</f>
        <v>0</v>
      </c>
      <c r="G275" s="119"/>
    </row>
    <row r="276" spans="1:7" ht="13.5" customHeight="1" x14ac:dyDescent="0.2">
      <c r="A276" s="269" t="s">
        <v>12</v>
      </c>
      <c r="B276" s="49" t="s">
        <v>87</v>
      </c>
      <c r="C276" s="76"/>
      <c r="D276" s="76"/>
      <c r="E276" s="81"/>
      <c r="F276" s="75" t="str">
        <f>IF(ISERROR(F278/F277)," ",(F278/F277))</f>
        <v xml:space="preserve"> </v>
      </c>
      <c r="G276" s="119"/>
    </row>
    <row r="277" spans="1:7" ht="13.5" customHeight="1" x14ac:dyDescent="0.2">
      <c r="A277" s="302"/>
      <c r="B277" s="1" t="s">
        <v>88</v>
      </c>
      <c r="C277" s="76"/>
      <c r="D277" s="76"/>
      <c r="E277" s="76"/>
      <c r="F277" s="65">
        <f>SUM(F274)</f>
        <v>0</v>
      </c>
      <c r="G277" s="119"/>
    </row>
    <row r="278" spans="1:7" ht="13.5" customHeight="1" x14ac:dyDescent="0.2">
      <c r="A278" s="270"/>
      <c r="B278" s="1" t="s">
        <v>52</v>
      </c>
      <c r="C278" s="76"/>
      <c r="D278" s="76"/>
      <c r="E278" s="76"/>
      <c r="F278" s="75">
        <f>SUM(F275)</f>
        <v>0</v>
      </c>
      <c r="G278" s="119"/>
    </row>
    <row r="279" spans="1:7" ht="13.5" customHeight="1" x14ac:dyDescent="0.2">
      <c r="A279" t="s">
        <v>96</v>
      </c>
    </row>
    <row r="280" spans="1:7" ht="13.5" customHeight="1" x14ac:dyDescent="0.2"/>
    <row r="281" spans="1:7" ht="13.5" customHeight="1" x14ac:dyDescent="0.2">
      <c r="A281" s="70" t="s">
        <v>110</v>
      </c>
      <c r="G281" s="6"/>
    </row>
    <row r="282" spans="1:7" ht="13.5" customHeight="1" thickBot="1" x14ac:dyDescent="0.25">
      <c r="A282" s="280" t="s">
        <v>17</v>
      </c>
      <c r="B282" s="281"/>
      <c r="C282" s="68"/>
      <c r="D282" s="68"/>
      <c r="E282" s="47" t="s">
        <v>105</v>
      </c>
      <c r="F282" s="4" t="s">
        <v>12</v>
      </c>
      <c r="G282" s="23"/>
    </row>
    <row r="283" spans="1:7" ht="13.5" customHeight="1" thickBot="1" x14ac:dyDescent="0.25">
      <c r="A283" s="269" t="s">
        <v>109</v>
      </c>
      <c r="B283" s="49" t="s">
        <v>87</v>
      </c>
      <c r="C283" s="69"/>
      <c r="D283" s="118"/>
      <c r="E283" s="74"/>
      <c r="F283" s="77" t="str">
        <f>IF(ISERROR(SUM(B285:E285)/SUM(B284:E284))," ",(SUM(B285:E285)/SUM(B284:E284)))</f>
        <v xml:space="preserve"> </v>
      </c>
      <c r="G283" s="119"/>
    </row>
    <row r="284" spans="1:7" ht="13.5" customHeight="1" thickBot="1" x14ac:dyDescent="0.25">
      <c r="A284" s="302"/>
      <c r="B284" s="110" t="s">
        <v>252</v>
      </c>
      <c r="C284" s="82"/>
      <c r="D284" s="82"/>
      <c r="E284" s="74"/>
      <c r="F284" s="75">
        <f>SUM(B284:E284)</f>
        <v>0</v>
      </c>
      <c r="G284" s="119"/>
    </row>
    <row r="285" spans="1:7" ht="13.5" customHeight="1" x14ac:dyDescent="0.2">
      <c r="A285" s="270"/>
      <c r="B285" s="1" t="s">
        <v>52</v>
      </c>
      <c r="C285" s="76"/>
      <c r="D285" s="76"/>
      <c r="E285" s="79">
        <f t="shared" ref="E285" si="50">E283*E284</f>
        <v>0</v>
      </c>
      <c r="F285" s="79">
        <f>SUM(B285:E285)</f>
        <v>0</v>
      </c>
      <c r="G285" s="119"/>
    </row>
    <row r="286" spans="1:7" ht="13.5" customHeight="1" x14ac:dyDescent="0.2">
      <c r="A286" s="269" t="s">
        <v>12</v>
      </c>
      <c r="B286" s="49" t="s">
        <v>87</v>
      </c>
      <c r="C286" s="76"/>
      <c r="D286" s="76"/>
      <c r="E286" s="81"/>
      <c r="F286" s="75" t="str">
        <f>IF(ISERROR(F288/F287)," ",(F288/F287))</f>
        <v xml:space="preserve"> </v>
      </c>
      <c r="G286" s="119"/>
    </row>
    <row r="287" spans="1:7" ht="13.5" customHeight="1" x14ac:dyDescent="0.2">
      <c r="A287" s="302"/>
      <c r="B287" s="1" t="s">
        <v>88</v>
      </c>
      <c r="C287" s="76"/>
      <c r="D287" s="76"/>
      <c r="E287" s="76"/>
      <c r="F287" s="65">
        <f>SUM(F284)</f>
        <v>0</v>
      </c>
      <c r="G287" s="119"/>
    </row>
    <row r="288" spans="1:7" ht="13.5" customHeight="1" x14ac:dyDescent="0.2">
      <c r="A288" s="270"/>
      <c r="B288" s="1" t="s">
        <v>52</v>
      </c>
      <c r="C288" s="76"/>
      <c r="D288" s="76"/>
      <c r="E288" s="76"/>
      <c r="F288" s="75">
        <f>SUM(F285)</f>
        <v>0</v>
      </c>
      <c r="G288" s="119"/>
    </row>
    <row r="289" spans="1:7" ht="13.5" customHeight="1" x14ac:dyDescent="0.2">
      <c r="A289" t="s">
        <v>96</v>
      </c>
    </row>
    <row r="290" spans="1:7" ht="13.5" customHeight="1" x14ac:dyDescent="0.2"/>
    <row r="291" spans="1:7" ht="13.5" customHeight="1" x14ac:dyDescent="0.2">
      <c r="A291" s="70" t="s">
        <v>111</v>
      </c>
      <c r="G291" s="6"/>
    </row>
    <row r="292" spans="1:7" ht="13.5" customHeight="1" thickBot="1" x14ac:dyDescent="0.25">
      <c r="A292" s="280" t="s">
        <v>17</v>
      </c>
      <c r="B292" s="281"/>
      <c r="C292" s="68"/>
      <c r="D292" s="68"/>
      <c r="E292" s="47" t="s">
        <v>105</v>
      </c>
      <c r="F292" s="4" t="s">
        <v>12</v>
      </c>
      <c r="G292" s="23"/>
    </row>
    <row r="293" spans="1:7" ht="13.5" customHeight="1" thickBot="1" x14ac:dyDescent="0.25">
      <c r="A293" s="269" t="s">
        <v>109</v>
      </c>
      <c r="B293" s="49" t="s">
        <v>87</v>
      </c>
      <c r="C293" s="69"/>
      <c r="D293" s="118"/>
      <c r="E293" s="74"/>
      <c r="F293" s="77" t="str">
        <f>IF(ISERROR(SUM(B295:E295)/SUM(B294:E294))," ",(SUM(B295:E295)/SUM(B294:E294)))</f>
        <v xml:space="preserve"> </v>
      </c>
      <c r="G293" s="119"/>
    </row>
    <row r="294" spans="1:7" ht="13.5" customHeight="1" thickBot="1" x14ac:dyDescent="0.25">
      <c r="A294" s="302"/>
      <c r="B294" s="110" t="s">
        <v>252</v>
      </c>
      <c r="C294" s="82"/>
      <c r="D294" s="82"/>
      <c r="E294" s="74"/>
      <c r="F294" s="75">
        <f>SUM(B294:E294)</f>
        <v>0</v>
      </c>
      <c r="G294" s="119"/>
    </row>
    <row r="295" spans="1:7" ht="13.5" customHeight="1" x14ac:dyDescent="0.2">
      <c r="A295" s="270"/>
      <c r="B295" s="1" t="s">
        <v>52</v>
      </c>
      <c r="C295" s="76"/>
      <c r="D295" s="76"/>
      <c r="E295" s="79">
        <f t="shared" ref="E295" si="51">E293*E294</f>
        <v>0</v>
      </c>
      <c r="F295" s="79">
        <f>SUM(B295:E295)</f>
        <v>0</v>
      </c>
      <c r="G295" s="119"/>
    </row>
    <row r="296" spans="1:7" ht="13.5" customHeight="1" x14ac:dyDescent="0.2">
      <c r="A296" s="269" t="s">
        <v>12</v>
      </c>
      <c r="B296" s="49" t="s">
        <v>87</v>
      </c>
      <c r="C296" s="76"/>
      <c r="D296" s="76"/>
      <c r="E296" s="81"/>
      <c r="F296" s="75" t="str">
        <f>IF(ISERROR(F298/F297)," ",(F298/F297))</f>
        <v xml:space="preserve"> </v>
      </c>
      <c r="G296" s="119"/>
    </row>
    <row r="297" spans="1:7" ht="13.5" customHeight="1" x14ac:dyDescent="0.2">
      <c r="A297" s="302"/>
      <c r="B297" s="1" t="s">
        <v>88</v>
      </c>
      <c r="C297" s="76"/>
      <c r="D297" s="76"/>
      <c r="E297" s="76"/>
      <c r="F297" s="65">
        <f>SUM(F294)</f>
        <v>0</v>
      </c>
      <c r="G297" s="119"/>
    </row>
    <row r="298" spans="1:7" ht="13.5" customHeight="1" x14ac:dyDescent="0.2">
      <c r="A298" s="270"/>
      <c r="B298" s="1" t="s">
        <v>52</v>
      </c>
      <c r="C298" s="76"/>
      <c r="D298" s="76"/>
      <c r="E298" s="76"/>
      <c r="F298" s="75">
        <f>SUM(F295)</f>
        <v>0</v>
      </c>
      <c r="G298" s="119"/>
    </row>
    <row r="299" spans="1:7" ht="13.5" customHeight="1" x14ac:dyDescent="0.2">
      <c r="A299" t="s">
        <v>96</v>
      </c>
    </row>
    <row r="300" spans="1:7" ht="13.5" customHeight="1" x14ac:dyDescent="0.2"/>
    <row r="301" spans="1:7" ht="13.5" customHeight="1" x14ac:dyDescent="0.2">
      <c r="A301" s="70" t="s">
        <v>228</v>
      </c>
      <c r="G301" s="6"/>
    </row>
    <row r="302" spans="1:7" ht="13.5" customHeight="1" thickBot="1" x14ac:dyDescent="0.25">
      <c r="A302" s="280" t="s">
        <v>17</v>
      </c>
      <c r="B302" s="281"/>
      <c r="C302" s="68"/>
      <c r="D302" s="68"/>
      <c r="E302" s="47" t="s">
        <v>105</v>
      </c>
      <c r="F302" s="4" t="s">
        <v>12</v>
      </c>
      <c r="G302" s="23"/>
    </row>
    <row r="303" spans="1:7" ht="13.5" customHeight="1" thickBot="1" x14ac:dyDescent="0.25">
      <c r="A303" s="269" t="s">
        <v>109</v>
      </c>
      <c r="B303" s="49" t="s">
        <v>87</v>
      </c>
      <c r="C303" s="69"/>
      <c r="D303" s="118"/>
      <c r="E303" s="74"/>
      <c r="F303" s="77" t="str">
        <f>IF(ISERROR(SUM(B305:E305)/SUM(B304:E304))," ",(SUM(B305:E305)/SUM(B304:E304)))</f>
        <v xml:space="preserve"> </v>
      </c>
      <c r="G303" s="119"/>
    </row>
    <row r="304" spans="1:7" ht="13.5" customHeight="1" thickBot="1" x14ac:dyDescent="0.25">
      <c r="A304" s="302"/>
      <c r="B304" s="110" t="s">
        <v>252</v>
      </c>
      <c r="C304" s="82"/>
      <c r="D304" s="82"/>
      <c r="E304" s="74"/>
      <c r="F304" s="75">
        <f>SUM(B304:E304)</f>
        <v>0</v>
      </c>
      <c r="G304" s="119"/>
    </row>
    <row r="305" spans="1:7" ht="13.5" customHeight="1" x14ac:dyDescent="0.2">
      <c r="A305" s="270"/>
      <c r="B305" s="1" t="s">
        <v>52</v>
      </c>
      <c r="C305" s="76"/>
      <c r="D305" s="76"/>
      <c r="E305" s="79">
        <f t="shared" ref="E305" si="52">E303*E304</f>
        <v>0</v>
      </c>
      <c r="F305" s="79">
        <f>SUM(B305:E305)</f>
        <v>0</v>
      </c>
      <c r="G305" s="119"/>
    </row>
    <row r="306" spans="1:7" ht="13.5" customHeight="1" x14ac:dyDescent="0.2">
      <c r="A306" s="269" t="s">
        <v>12</v>
      </c>
      <c r="B306" s="49" t="s">
        <v>87</v>
      </c>
      <c r="C306" s="76"/>
      <c r="D306" s="76"/>
      <c r="E306" s="81"/>
      <c r="F306" s="75" t="str">
        <f>IF(ISERROR(F308/F307)," ",(F308/F307))</f>
        <v xml:space="preserve"> </v>
      </c>
      <c r="G306" s="119"/>
    </row>
    <row r="307" spans="1:7" ht="13.5" customHeight="1" x14ac:dyDescent="0.2">
      <c r="A307" s="302"/>
      <c r="B307" s="1" t="s">
        <v>88</v>
      </c>
      <c r="C307" s="76"/>
      <c r="D307" s="76"/>
      <c r="E307" s="76"/>
      <c r="F307" s="65">
        <f>SUM(F304)</f>
        <v>0</v>
      </c>
      <c r="G307" s="119"/>
    </row>
    <row r="308" spans="1:7" ht="13.5" customHeight="1" x14ac:dyDescent="0.2">
      <c r="A308" s="270"/>
      <c r="B308" s="1" t="s">
        <v>52</v>
      </c>
      <c r="C308" s="76"/>
      <c r="D308" s="76"/>
      <c r="E308" s="76"/>
      <c r="F308" s="75">
        <f>SUM(F305)</f>
        <v>0</v>
      </c>
      <c r="G308" s="119"/>
    </row>
    <row r="309" spans="1:7" ht="13.5" customHeight="1" x14ac:dyDescent="0.2">
      <c r="A309" t="s">
        <v>96</v>
      </c>
    </row>
    <row r="310" spans="1:7" ht="13.5" customHeight="1" x14ac:dyDescent="0.2"/>
    <row r="311" spans="1:7" ht="13.5" customHeight="1" x14ac:dyDescent="0.2">
      <c r="A311" s="70" t="s">
        <v>112</v>
      </c>
      <c r="G311" s="6"/>
    </row>
    <row r="312" spans="1:7" ht="13.5" customHeight="1" thickBot="1" x14ac:dyDescent="0.25">
      <c r="A312" s="280" t="s">
        <v>17</v>
      </c>
      <c r="B312" s="281"/>
      <c r="C312" s="68"/>
      <c r="D312" s="68"/>
      <c r="E312" s="47" t="s">
        <v>105</v>
      </c>
      <c r="F312" s="4" t="s">
        <v>12</v>
      </c>
      <c r="G312" s="23"/>
    </row>
    <row r="313" spans="1:7" ht="13.5" customHeight="1" thickBot="1" x14ac:dyDescent="0.25">
      <c r="A313" s="269" t="s">
        <v>109</v>
      </c>
      <c r="B313" s="49" t="s">
        <v>87</v>
      </c>
      <c r="C313" s="69"/>
      <c r="D313" s="118"/>
      <c r="E313" s="74"/>
      <c r="F313" s="77" t="str">
        <f>IF(ISERROR(SUM(B315:E315)/SUM(B314:E314))," ",(SUM(B315:E315)/SUM(B314:E314)))</f>
        <v xml:space="preserve"> </v>
      </c>
      <c r="G313" s="119"/>
    </row>
    <row r="314" spans="1:7" ht="13.5" customHeight="1" thickBot="1" x14ac:dyDescent="0.25">
      <c r="A314" s="302"/>
      <c r="B314" s="110" t="s">
        <v>252</v>
      </c>
      <c r="C314" s="82"/>
      <c r="D314" s="82"/>
      <c r="E314" s="74"/>
      <c r="F314" s="75">
        <f>SUM(B314:E314)</f>
        <v>0</v>
      </c>
      <c r="G314" s="119"/>
    </row>
    <row r="315" spans="1:7" ht="13.5" customHeight="1" x14ac:dyDescent="0.2">
      <c r="A315" s="270"/>
      <c r="B315" s="1" t="s">
        <v>52</v>
      </c>
      <c r="C315" s="76"/>
      <c r="D315" s="76"/>
      <c r="E315" s="79">
        <f t="shared" ref="E315" si="53">E313*E314</f>
        <v>0</v>
      </c>
      <c r="F315" s="79">
        <f>SUM(B315:E315)</f>
        <v>0</v>
      </c>
      <c r="G315" s="119"/>
    </row>
    <row r="316" spans="1:7" ht="13.5" customHeight="1" x14ac:dyDescent="0.2">
      <c r="A316" s="269" t="s">
        <v>12</v>
      </c>
      <c r="B316" s="49" t="s">
        <v>87</v>
      </c>
      <c r="C316" s="76"/>
      <c r="D316" s="76"/>
      <c r="E316" s="81"/>
      <c r="F316" s="75" t="str">
        <f>IF(ISERROR(F318/F317)," ",(F318/F317))</f>
        <v xml:space="preserve"> </v>
      </c>
      <c r="G316" s="119"/>
    </row>
    <row r="317" spans="1:7" ht="13.5" customHeight="1" x14ac:dyDescent="0.2">
      <c r="A317" s="302"/>
      <c r="B317" s="1" t="s">
        <v>88</v>
      </c>
      <c r="C317" s="76"/>
      <c r="D317" s="76"/>
      <c r="E317" s="76"/>
      <c r="F317" s="65">
        <f>SUM(F314)</f>
        <v>0</v>
      </c>
      <c r="G317" s="119"/>
    </row>
    <row r="318" spans="1:7" ht="13.5" customHeight="1" x14ac:dyDescent="0.2">
      <c r="A318" s="270"/>
      <c r="B318" s="1" t="s">
        <v>52</v>
      </c>
      <c r="C318" s="76"/>
      <c r="D318" s="76"/>
      <c r="E318" s="76"/>
      <c r="F318" s="75">
        <f>SUM(F315)</f>
        <v>0</v>
      </c>
      <c r="G318" s="119"/>
    </row>
    <row r="319" spans="1:7" x14ac:dyDescent="0.2">
      <c r="A319" t="s">
        <v>96</v>
      </c>
    </row>
  </sheetData>
  <mergeCells count="98">
    <mergeCell ref="D42:E42"/>
    <mergeCell ref="A7:G14"/>
    <mergeCell ref="A22:A23"/>
    <mergeCell ref="A24:A25"/>
    <mergeCell ref="A26:A27"/>
    <mergeCell ref="A28:A29"/>
    <mergeCell ref="A30:A31"/>
    <mergeCell ref="A60:A62"/>
    <mergeCell ref="A32:A33"/>
    <mergeCell ref="A34:A35"/>
    <mergeCell ref="A36:A37"/>
    <mergeCell ref="A38:A39"/>
    <mergeCell ref="A40:A41"/>
    <mergeCell ref="A47:B47"/>
    <mergeCell ref="A48:A50"/>
    <mergeCell ref="A51:A53"/>
    <mergeCell ref="A54:A56"/>
    <mergeCell ref="A57:A59"/>
    <mergeCell ref="A97:A99"/>
    <mergeCell ref="A63:A65"/>
    <mergeCell ref="A66:A68"/>
    <mergeCell ref="A69:A71"/>
    <mergeCell ref="A72:A74"/>
    <mergeCell ref="A75:A77"/>
    <mergeCell ref="A78:A80"/>
    <mergeCell ref="A81:A83"/>
    <mergeCell ref="A84:A86"/>
    <mergeCell ref="A87:A89"/>
    <mergeCell ref="A93:B93"/>
    <mergeCell ref="A94:A96"/>
    <mergeCell ref="A135:A137"/>
    <mergeCell ref="A100:A102"/>
    <mergeCell ref="A103:A105"/>
    <mergeCell ref="A109:B109"/>
    <mergeCell ref="A110:A112"/>
    <mergeCell ref="A113:A115"/>
    <mergeCell ref="A116:A118"/>
    <mergeCell ref="A119:A121"/>
    <mergeCell ref="A122:A124"/>
    <mergeCell ref="A125:A127"/>
    <mergeCell ref="A131:B131"/>
    <mergeCell ref="A132:A134"/>
    <mergeCell ref="A176:B176"/>
    <mergeCell ref="A138:A140"/>
    <mergeCell ref="A141:A143"/>
    <mergeCell ref="A144:A146"/>
    <mergeCell ref="A150:B150"/>
    <mergeCell ref="A151:A153"/>
    <mergeCell ref="A154:A156"/>
    <mergeCell ref="A157:A159"/>
    <mergeCell ref="A163:B163"/>
    <mergeCell ref="A164:A166"/>
    <mergeCell ref="A167:A169"/>
    <mergeCell ref="A170:A172"/>
    <mergeCell ref="A215:B215"/>
    <mergeCell ref="A177:A179"/>
    <mergeCell ref="A180:A182"/>
    <mergeCell ref="A183:A185"/>
    <mergeCell ref="A189:B189"/>
    <mergeCell ref="A190:A192"/>
    <mergeCell ref="A193:A195"/>
    <mergeCell ref="A196:A198"/>
    <mergeCell ref="A202:B202"/>
    <mergeCell ref="A203:A205"/>
    <mergeCell ref="A206:A208"/>
    <mergeCell ref="A209:A211"/>
    <mergeCell ref="A253:B253"/>
    <mergeCell ref="A216:A218"/>
    <mergeCell ref="A219:A221"/>
    <mergeCell ref="A222:A224"/>
    <mergeCell ref="A225:A227"/>
    <mergeCell ref="A228:A230"/>
    <mergeCell ref="A234:B234"/>
    <mergeCell ref="A235:A237"/>
    <mergeCell ref="A238:A240"/>
    <mergeCell ref="A241:A243"/>
    <mergeCell ref="A244:A246"/>
    <mergeCell ref="A247:A249"/>
    <mergeCell ref="A292:B292"/>
    <mergeCell ref="A254:A256"/>
    <mergeCell ref="A257:A259"/>
    <mergeCell ref="A260:A262"/>
    <mergeCell ref="A263:A265"/>
    <mergeCell ref="A266:A268"/>
    <mergeCell ref="A272:B272"/>
    <mergeCell ref="A273:A275"/>
    <mergeCell ref="A276:A278"/>
    <mergeCell ref="A282:B282"/>
    <mergeCell ref="A283:A285"/>
    <mergeCell ref="A286:A288"/>
    <mergeCell ref="A313:A315"/>
    <mergeCell ref="A316:A318"/>
    <mergeCell ref="A293:A295"/>
    <mergeCell ref="A296:A298"/>
    <mergeCell ref="A302:B302"/>
    <mergeCell ref="A303:A305"/>
    <mergeCell ref="A306:A308"/>
    <mergeCell ref="A312:B312"/>
  </mergeCells>
  <phoneticPr fontId="2"/>
  <pageMargins left="0.7" right="0.7" top="0.75" bottom="0.75" header="0.3" footer="0.3"/>
  <pageSetup paperSize="9" scale="91" orientation="portrait" r:id="rId1"/>
  <rowBreaks count="5" manualBreakCount="5">
    <brk id="44" max="7" man="1"/>
    <brk id="90" max="7" man="1"/>
    <brk id="147" max="7" man="1"/>
    <brk id="212" max="7" man="1"/>
    <brk id="269" max="7" man="1"/>
  </rowBreaks>
  <colBreaks count="1" manualBreakCount="1">
    <brk id="8" max="236"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7030A0"/>
  </sheetPr>
  <dimension ref="B1:H32"/>
  <sheetViews>
    <sheetView view="pageBreakPreview" zoomScale="115" zoomScaleNormal="100" zoomScaleSheetLayoutView="115" workbookViewId="0">
      <selection activeCell="B12" sqref="B12:F13"/>
    </sheetView>
  </sheetViews>
  <sheetFormatPr defaultRowHeight="13.2" x14ac:dyDescent="0.2"/>
  <cols>
    <col min="1" max="1" width="6.6640625" customWidth="1"/>
    <col min="2" max="2" width="15.77734375" customWidth="1"/>
    <col min="3" max="6" width="15.109375" customWidth="1"/>
    <col min="7" max="9" width="14.21875" customWidth="1"/>
  </cols>
  <sheetData>
    <row r="1" spans="2:8" x14ac:dyDescent="0.2">
      <c r="B1" s="160"/>
      <c r="C1" s="160"/>
      <c r="D1" s="160"/>
      <c r="E1" s="160"/>
      <c r="F1" s="160"/>
      <c r="G1" s="10"/>
      <c r="H1" s="10"/>
    </row>
    <row r="2" spans="2:8" x14ac:dyDescent="0.2">
      <c r="B2" s="160"/>
      <c r="C2" s="160"/>
      <c r="D2" s="160"/>
      <c r="E2" s="160"/>
      <c r="F2" s="160"/>
      <c r="G2" s="10"/>
      <c r="H2" s="10"/>
    </row>
    <row r="3" spans="2:8" x14ac:dyDescent="0.2">
      <c r="B3" s="99" t="s">
        <v>120</v>
      </c>
    </row>
    <row r="4" spans="2:8" x14ac:dyDescent="0.2">
      <c r="B4" s="100" t="s">
        <v>130</v>
      </c>
    </row>
    <row r="5" spans="2:8" ht="60" customHeight="1" x14ac:dyDescent="0.2">
      <c r="B5" s="304"/>
      <c r="C5" s="305"/>
      <c r="D5" s="305"/>
      <c r="E5" s="305"/>
      <c r="F5" s="306"/>
    </row>
    <row r="6" spans="2:8" ht="13.5" customHeight="1" x14ac:dyDescent="0.2">
      <c r="B6" s="101"/>
      <c r="C6" s="101"/>
      <c r="D6" s="101"/>
      <c r="E6" s="101"/>
      <c r="F6" s="101"/>
    </row>
    <row r="7" spans="2:8" x14ac:dyDescent="0.2">
      <c r="B7" s="99" t="s">
        <v>121</v>
      </c>
    </row>
    <row r="8" spans="2:8" x14ac:dyDescent="0.2">
      <c r="B8" s="307" t="s">
        <v>122</v>
      </c>
      <c r="C8" s="307"/>
      <c r="D8" s="307"/>
      <c r="E8" s="307"/>
      <c r="F8" s="307"/>
    </row>
    <row r="9" spans="2:8" ht="60" customHeight="1" x14ac:dyDescent="0.2">
      <c r="B9" s="304"/>
      <c r="C9" s="305"/>
      <c r="D9" s="305"/>
      <c r="E9" s="305"/>
      <c r="F9" s="306"/>
    </row>
    <row r="10" spans="2:8" ht="13.5" customHeight="1" x14ac:dyDescent="0.2">
      <c r="B10" s="101"/>
      <c r="C10" s="101"/>
      <c r="D10" s="101"/>
      <c r="E10" s="101"/>
      <c r="F10" s="101"/>
    </row>
    <row r="11" spans="2:8" x14ac:dyDescent="0.2">
      <c r="B11" s="99" t="s">
        <v>123</v>
      </c>
    </row>
    <row r="12" spans="2:8" x14ac:dyDescent="0.2">
      <c r="B12" s="307" t="s">
        <v>131</v>
      </c>
      <c r="C12" s="307"/>
      <c r="D12" s="307"/>
      <c r="E12" s="307"/>
      <c r="F12" s="307"/>
    </row>
    <row r="13" spans="2:8" x14ac:dyDescent="0.2">
      <c r="B13" s="308"/>
      <c r="C13" s="308"/>
      <c r="D13" s="308"/>
      <c r="E13" s="308"/>
      <c r="F13" s="308"/>
    </row>
    <row r="14" spans="2:8" ht="60" customHeight="1" x14ac:dyDescent="0.2">
      <c r="B14" s="314"/>
      <c r="C14" s="315"/>
      <c r="D14" s="315"/>
      <c r="E14" s="315"/>
      <c r="F14" s="316"/>
    </row>
    <row r="15" spans="2:8" ht="21" customHeight="1" x14ac:dyDescent="0.2"/>
    <row r="16" spans="2:8" ht="13.5" customHeight="1" x14ac:dyDescent="0.2">
      <c r="B16" s="10" t="s">
        <v>124</v>
      </c>
      <c r="C16" s="30"/>
      <c r="D16" s="30"/>
      <c r="E16" s="30"/>
      <c r="F16" s="30"/>
    </row>
    <row r="17" spans="2:6" x14ac:dyDescent="0.2">
      <c r="B17" s="99" t="s">
        <v>125</v>
      </c>
    </row>
    <row r="18" spans="2:6" x14ac:dyDescent="0.2">
      <c r="B18" s="307" t="s">
        <v>126</v>
      </c>
      <c r="C18" s="307"/>
      <c r="D18" s="307"/>
      <c r="E18" s="307"/>
      <c r="F18" s="307"/>
    </row>
    <row r="19" spans="2:6" x14ac:dyDescent="0.2">
      <c r="B19" s="307"/>
      <c r="C19" s="307"/>
      <c r="D19" s="307"/>
      <c r="E19" s="307"/>
      <c r="F19" s="307"/>
    </row>
    <row r="20" spans="2:6" x14ac:dyDescent="0.2">
      <c r="B20" s="308"/>
      <c r="C20" s="308"/>
      <c r="D20" s="308"/>
      <c r="E20" s="308"/>
      <c r="F20" s="308"/>
    </row>
    <row r="21" spans="2:6" ht="60" customHeight="1" x14ac:dyDescent="0.2">
      <c r="B21" s="304"/>
      <c r="C21" s="305"/>
      <c r="D21" s="305"/>
      <c r="E21" s="305"/>
      <c r="F21" s="306"/>
    </row>
    <row r="22" spans="2:6" ht="13.5" customHeight="1" x14ac:dyDescent="0.2">
      <c r="B22" s="101"/>
      <c r="C22" s="101"/>
      <c r="D22" s="101"/>
      <c r="E22" s="101"/>
      <c r="F22" s="101"/>
    </row>
    <row r="23" spans="2:6" x14ac:dyDescent="0.2">
      <c r="B23" s="99" t="s">
        <v>127</v>
      </c>
    </row>
    <row r="24" spans="2:6" x14ac:dyDescent="0.2">
      <c r="B24" s="307" t="s">
        <v>128</v>
      </c>
      <c r="C24" s="307"/>
      <c r="D24" s="307"/>
      <c r="E24" s="307"/>
      <c r="F24" s="307"/>
    </row>
    <row r="25" spans="2:6" x14ac:dyDescent="0.2">
      <c r="B25" s="307"/>
      <c r="C25" s="307"/>
      <c r="D25" s="307"/>
      <c r="E25" s="307"/>
      <c r="F25" s="307"/>
    </row>
    <row r="26" spans="2:6" x14ac:dyDescent="0.2">
      <c r="B26" s="308"/>
      <c r="C26" s="308"/>
      <c r="D26" s="308"/>
      <c r="E26" s="308"/>
      <c r="F26" s="308"/>
    </row>
    <row r="27" spans="2:6" ht="60" customHeight="1" x14ac:dyDescent="0.2">
      <c r="B27" s="309"/>
      <c r="C27" s="310"/>
      <c r="D27" s="310"/>
      <c r="E27" s="310"/>
      <c r="F27" s="311"/>
    </row>
    <row r="28" spans="2:6" ht="21" customHeight="1" x14ac:dyDescent="0.2">
      <c r="B28" s="50"/>
      <c r="C28" s="50"/>
      <c r="D28" s="50"/>
      <c r="E28" s="50"/>
      <c r="F28" s="50"/>
    </row>
    <row r="29" spans="2:6" ht="13.5" customHeight="1" x14ac:dyDescent="0.2">
      <c r="B29" s="10" t="s">
        <v>62</v>
      </c>
      <c r="C29" s="30"/>
      <c r="D29" s="30"/>
      <c r="E29" s="30"/>
      <c r="F29" s="30"/>
    </row>
    <row r="30" spans="2:6" ht="13.5" customHeight="1" x14ac:dyDescent="0.2">
      <c r="B30" s="312" t="s">
        <v>129</v>
      </c>
      <c r="C30" s="312"/>
      <c r="D30" s="312"/>
      <c r="E30" s="312"/>
      <c r="F30" s="312"/>
    </row>
    <row r="31" spans="2:6" ht="13.5" customHeight="1" x14ac:dyDescent="0.2">
      <c r="B31" s="313"/>
      <c r="C31" s="313"/>
      <c r="D31" s="313"/>
      <c r="E31" s="313"/>
      <c r="F31" s="313"/>
    </row>
    <row r="32" spans="2:6" ht="60" customHeight="1" x14ac:dyDescent="0.2">
      <c r="B32" s="283"/>
      <c r="C32" s="283"/>
      <c r="D32" s="283"/>
      <c r="E32" s="283"/>
      <c r="F32" s="283"/>
    </row>
  </sheetData>
  <mergeCells count="11">
    <mergeCell ref="B18:F20"/>
    <mergeCell ref="B5:F5"/>
    <mergeCell ref="B8:F8"/>
    <mergeCell ref="B9:F9"/>
    <mergeCell ref="B12:F13"/>
    <mergeCell ref="B14:F14"/>
    <mergeCell ref="B21:F21"/>
    <mergeCell ref="B24:F26"/>
    <mergeCell ref="B27:F27"/>
    <mergeCell ref="B30:F31"/>
    <mergeCell ref="B32:F32"/>
  </mergeCells>
  <phoneticPr fontId="2"/>
  <pageMargins left="0.7" right="0.7" top="0.75" bottom="0.75" header="0.3" footer="0.3"/>
  <pageSetup paperSize="9" scale="79"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CF405A-F969-4FDC-B40A-8EDD1C5ABC60}">
  <sheetPr>
    <tabColor rgb="FFFFFF00"/>
    <pageSetUpPr fitToPage="1"/>
  </sheetPr>
  <dimension ref="B1:O68"/>
  <sheetViews>
    <sheetView zoomScale="115" zoomScaleNormal="115" workbookViewId="0">
      <selection activeCell="O13" sqref="O13"/>
    </sheetView>
  </sheetViews>
  <sheetFormatPr defaultColWidth="9" defaultRowHeight="13.2" x14ac:dyDescent="0.2"/>
  <cols>
    <col min="1" max="1" width="4.88671875" customWidth="1"/>
    <col min="2" max="2" width="8.77734375" customWidth="1"/>
    <col min="3" max="3" width="5.88671875" customWidth="1"/>
    <col min="4" max="4" width="8.109375" customWidth="1"/>
    <col min="5" max="5" width="5" customWidth="1"/>
    <col min="6" max="6" width="9.33203125" customWidth="1"/>
    <col min="7" max="7" width="3.77734375" customWidth="1"/>
    <col min="8" max="9" width="17.109375" customWidth="1"/>
    <col min="10" max="10" width="5" customWidth="1"/>
    <col min="11" max="12" width="17.109375" customWidth="1"/>
    <col min="13" max="13" width="5" customWidth="1"/>
    <col min="14" max="15" width="17.109375" customWidth="1"/>
  </cols>
  <sheetData>
    <row r="1" spans="2:15" x14ac:dyDescent="0.2">
      <c r="B1" s="194"/>
      <c r="I1" s="44"/>
      <c r="L1" s="4" t="s">
        <v>373</v>
      </c>
    </row>
    <row r="2" spans="2:15" x14ac:dyDescent="0.2">
      <c r="B2" s="10" t="s">
        <v>374</v>
      </c>
      <c r="L2" s="23"/>
    </row>
    <row r="3" spans="2:15" ht="16.5" customHeight="1" x14ac:dyDescent="0.2">
      <c r="B3" s="265"/>
      <c r="C3" s="336"/>
      <c r="D3" s="337"/>
      <c r="E3" s="337"/>
      <c r="F3" s="337"/>
      <c r="G3" s="337"/>
      <c r="H3" s="108"/>
    </row>
    <row r="4" spans="2:15" ht="13.8" thickBot="1" x14ac:dyDescent="0.25"/>
    <row r="5" spans="2:15" ht="14.25" customHeight="1" thickBot="1" x14ac:dyDescent="0.25">
      <c r="B5" s="334" t="s">
        <v>398</v>
      </c>
      <c r="C5" s="335"/>
      <c r="H5" s="45" t="s">
        <v>25</v>
      </c>
      <c r="I5" s="195"/>
    </row>
    <row r="6" spans="2:15" ht="14.25" customHeight="1" x14ac:dyDescent="0.2">
      <c r="B6" s="319"/>
      <c r="C6" s="320"/>
      <c r="H6" s="46" t="s">
        <v>26</v>
      </c>
      <c r="I6" s="196"/>
      <c r="K6" s="57" t="s">
        <v>387</v>
      </c>
      <c r="L6" s="195"/>
      <c r="N6" s="44"/>
      <c r="O6" s="225"/>
    </row>
    <row r="7" spans="2:15" x14ac:dyDescent="0.2">
      <c r="B7" s="319"/>
      <c r="C7" s="320"/>
      <c r="H7" s="46" t="s">
        <v>27</v>
      </c>
      <c r="I7" s="197"/>
      <c r="K7" s="43" t="s">
        <v>26</v>
      </c>
      <c r="L7" s="196"/>
      <c r="N7" s="17"/>
      <c r="O7" s="226"/>
    </row>
    <row r="8" spans="2:15" x14ac:dyDescent="0.2">
      <c r="B8" s="319"/>
      <c r="C8" s="320"/>
      <c r="D8" s="6"/>
      <c r="E8" s="6"/>
      <c r="F8" s="6"/>
      <c r="G8" s="6"/>
      <c r="H8" s="46" t="s">
        <v>385</v>
      </c>
      <c r="I8" s="196"/>
      <c r="K8" s="198" t="s">
        <v>27</v>
      </c>
      <c r="L8" s="197"/>
      <c r="N8" s="44"/>
      <c r="O8" s="227"/>
    </row>
    <row r="9" spans="2:15" ht="13.8" thickBot="1" x14ac:dyDescent="0.25">
      <c r="B9" s="319"/>
      <c r="C9" s="320"/>
      <c r="H9" s="46" t="s">
        <v>85</v>
      </c>
      <c r="I9" s="199"/>
      <c r="J9" s="18"/>
      <c r="K9" s="200" t="s">
        <v>375</v>
      </c>
      <c r="L9" s="196"/>
      <c r="N9" s="17"/>
      <c r="O9" s="226"/>
    </row>
    <row r="10" spans="2:15" ht="22.5" customHeight="1" x14ac:dyDescent="0.2">
      <c r="B10" s="319"/>
      <c r="C10" s="320"/>
      <c r="E10" s="332" t="s">
        <v>395</v>
      </c>
      <c r="F10" s="333"/>
      <c r="H10" s="234" t="s">
        <v>386</v>
      </c>
      <c r="I10" s="199"/>
      <c r="J10" s="18"/>
      <c r="K10" s="234" t="s">
        <v>386</v>
      </c>
      <c r="L10" s="201"/>
      <c r="M10" s="9"/>
      <c r="N10" s="44"/>
      <c r="O10" s="228"/>
    </row>
    <row r="11" spans="2:15" ht="22.2" thickBot="1" x14ac:dyDescent="0.25">
      <c r="B11" s="324" t="s">
        <v>371</v>
      </c>
      <c r="C11" s="325"/>
      <c r="E11" s="203" t="s">
        <v>140</v>
      </c>
      <c r="F11" s="204"/>
      <c r="H11" s="233" t="s">
        <v>376</v>
      </c>
      <c r="I11" s="202"/>
      <c r="K11" s="205" t="s">
        <v>376</v>
      </c>
      <c r="L11" s="206"/>
      <c r="N11" s="229"/>
      <c r="O11" s="226"/>
    </row>
    <row r="12" spans="2:15" ht="27" customHeight="1" thickBot="1" x14ac:dyDescent="0.25">
      <c r="B12" s="207"/>
      <c r="C12" s="208" t="s">
        <v>132</v>
      </c>
      <c r="H12" s="229"/>
      <c r="I12" s="226"/>
      <c r="K12" s="209"/>
      <c r="L12" s="210"/>
      <c r="N12" s="17"/>
    </row>
    <row r="13" spans="2:15" x14ac:dyDescent="0.2">
      <c r="B13" s="326" t="s">
        <v>397</v>
      </c>
      <c r="C13" s="327"/>
      <c r="H13" s="17"/>
      <c r="K13" s="17"/>
      <c r="N13" s="17"/>
    </row>
    <row r="14" spans="2:15" ht="13.8" thickBot="1" x14ac:dyDescent="0.25">
      <c r="B14" s="328"/>
      <c r="C14" s="329"/>
      <c r="H14" s="17"/>
      <c r="I14" s="225"/>
      <c r="K14" s="17"/>
      <c r="N14" s="17"/>
    </row>
    <row r="15" spans="2:15" ht="13.5" customHeight="1" x14ac:dyDescent="0.2">
      <c r="B15" s="330" t="s">
        <v>377</v>
      </c>
      <c r="C15" s="331"/>
      <c r="H15" s="17"/>
      <c r="I15" s="226"/>
      <c r="K15" s="57" t="s">
        <v>387</v>
      </c>
      <c r="L15" s="195"/>
      <c r="N15" s="44"/>
      <c r="O15" s="225"/>
    </row>
    <row r="16" spans="2:15" ht="13.8" thickBot="1" x14ac:dyDescent="0.25">
      <c r="B16" s="211"/>
      <c r="C16" s="212" t="s">
        <v>378</v>
      </c>
      <c r="H16" s="9"/>
      <c r="I16" s="227"/>
      <c r="K16" s="43" t="s">
        <v>26</v>
      </c>
      <c r="L16" s="196"/>
      <c r="N16" s="17"/>
      <c r="O16" s="226"/>
    </row>
    <row r="17" spans="2:15" ht="13.5" customHeight="1" thickBot="1" x14ac:dyDescent="0.25">
      <c r="B17" s="213" t="s">
        <v>379</v>
      </c>
      <c r="C17" s="214"/>
      <c r="D17" s="6"/>
      <c r="E17" s="6"/>
      <c r="F17" s="6"/>
      <c r="G17" s="6"/>
      <c r="H17" s="17"/>
      <c r="I17" s="226"/>
      <c r="K17" s="198" t="s">
        <v>27</v>
      </c>
      <c r="L17" s="197"/>
      <c r="N17" s="44"/>
      <c r="O17" s="227"/>
    </row>
    <row r="18" spans="2:15" ht="14.4" thickTop="1" thickBot="1" x14ac:dyDescent="0.25">
      <c r="B18" s="215" t="s">
        <v>380</v>
      </c>
      <c r="C18" s="216"/>
      <c r="H18" s="17"/>
      <c r="I18" s="230"/>
      <c r="K18" s="200" t="s">
        <v>375</v>
      </c>
      <c r="L18" s="196"/>
      <c r="N18" s="17"/>
      <c r="O18" s="226"/>
    </row>
    <row r="19" spans="2:15" ht="22.5" customHeight="1" thickTop="1" thickBot="1" x14ac:dyDescent="0.25">
      <c r="B19" s="217" t="s">
        <v>400</v>
      </c>
      <c r="C19" s="218" t="e">
        <f>+C17/C18</f>
        <v>#DIV/0!</v>
      </c>
      <c r="E19" s="323"/>
      <c r="F19" s="323"/>
      <c r="H19" s="44"/>
      <c r="I19" s="230"/>
      <c r="K19" s="234" t="s">
        <v>386</v>
      </c>
      <c r="L19" s="201"/>
      <c r="M19" s="9"/>
      <c r="N19" s="44"/>
      <c r="O19" s="228"/>
    </row>
    <row r="20" spans="2:15" ht="23.25" customHeight="1" thickTop="1" thickBot="1" x14ac:dyDescent="0.25">
      <c r="E20" s="23"/>
      <c r="F20" s="232"/>
      <c r="H20" s="17"/>
      <c r="I20" s="228"/>
      <c r="K20" s="205" t="s">
        <v>376</v>
      </c>
      <c r="L20" s="206"/>
      <c r="N20" s="229"/>
      <c r="O20" s="226"/>
    </row>
    <row r="21" spans="2:15" x14ac:dyDescent="0.2">
      <c r="H21" s="229"/>
      <c r="I21" s="226"/>
      <c r="K21" s="17"/>
      <c r="N21" s="17"/>
    </row>
    <row r="22" spans="2:15" ht="13.8" thickBot="1" x14ac:dyDescent="0.25">
      <c r="H22" s="219"/>
      <c r="I22" s="30"/>
      <c r="K22" s="17"/>
      <c r="N22" s="17"/>
    </row>
    <row r="23" spans="2:15" ht="13.8" thickBot="1" x14ac:dyDescent="0.25">
      <c r="B23" s="334" t="s">
        <v>399</v>
      </c>
      <c r="C23" s="335"/>
      <c r="H23" s="45" t="s">
        <v>25</v>
      </c>
      <c r="I23" s="195"/>
      <c r="K23" s="17"/>
      <c r="N23" s="17"/>
    </row>
    <row r="24" spans="2:15" x14ac:dyDescent="0.2">
      <c r="B24" s="319"/>
      <c r="C24" s="320"/>
      <c r="H24" s="46" t="s">
        <v>26</v>
      </c>
      <c r="I24" s="196"/>
      <c r="K24" s="57" t="s">
        <v>387</v>
      </c>
      <c r="L24" s="195"/>
      <c r="N24" s="44"/>
      <c r="O24" s="225"/>
    </row>
    <row r="25" spans="2:15" x14ac:dyDescent="0.2">
      <c r="B25" s="319"/>
      <c r="C25" s="320"/>
      <c r="H25" s="46" t="s">
        <v>27</v>
      </c>
      <c r="I25" s="197"/>
      <c r="K25" s="43" t="s">
        <v>26</v>
      </c>
      <c r="L25" s="196"/>
      <c r="N25" s="17"/>
      <c r="O25" s="226"/>
    </row>
    <row r="26" spans="2:15" x14ac:dyDescent="0.2">
      <c r="B26" s="319"/>
      <c r="C26" s="320"/>
      <c r="D26" s="6"/>
      <c r="E26" s="6"/>
      <c r="F26" s="6"/>
      <c r="G26" s="6"/>
      <c r="H26" s="46" t="s">
        <v>385</v>
      </c>
      <c r="I26" s="196"/>
      <c r="K26" s="198" t="s">
        <v>27</v>
      </c>
      <c r="L26" s="197"/>
      <c r="N26" s="44"/>
      <c r="O26" s="227"/>
    </row>
    <row r="27" spans="2:15" ht="13.8" thickBot="1" x14ac:dyDescent="0.25">
      <c r="B27" s="319"/>
      <c r="C27" s="320"/>
      <c r="H27" s="46" t="s">
        <v>85</v>
      </c>
      <c r="I27" s="199"/>
      <c r="K27" s="200" t="s">
        <v>375</v>
      </c>
      <c r="L27" s="196"/>
      <c r="N27" s="17"/>
      <c r="O27" s="226"/>
    </row>
    <row r="28" spans="2:15" ht="21.6" x14ac:dyDescent="0.2">
      <c r="B28" s="321"/>
      <c r="C28" s="322"/>
      <c r="E28" s="332" t="s">
        <v>395</v>
      </c>
      <c r="F28" s="333"/>
      <c r="H28" s="234" t="s">
        <v>386</v>
      </c>
      <c r="I28" s="199"/>
      <c r="K28" s="234" t="s">
        <v>386</v>
      </c>
      <c r="L28" s="201"/>
      <c r="M28" s="9"/>
      <c r="N28" s="44"/>
      <c r="O28" s="228"/>
    </row>
    <row r="29" spans="2:15" ht="22.2" thickBot="1" x14ac:dyDescent="0.25">
      <c r="B29" s="324" t="s">
        <v>371</v>
      </c>
      <c r="C29" s="325"/>
      <c r="E29" s="203" t="s">
        <v>141</v>
      </c>
      <c r="F29" s="204"/>
      <c r="H29" s="233" t="s">
        <v>376</v>
      </c>
      <c r="I29" s="202"/>
      <c r="K29" s="205" t="s">
        <v>376</v>
      </c>
      <c r="L29" s="206"/>
      <c r="N29" s="229"/>
      <c r="O29" s="226"/>
    </row>
    <row r="30" spans="2:15" ht="22.5" customHeight="1" thickBot="1" x14ac:dyDescent="0.25">
      <c r="B30" s="207"/>
      <c r="C30" s="208" t="s">
        <v>132</v>
      </c>
      <c r="H30" s="229"/>
      <c r="I30" s="226"/>
      <c r="K30" s="17"/>
      <c r="N30" s="17"/>
    </row>
    <row r="31" spans="2:15" x14ac:dyDescent="0.2">
      <c r="B31" s="326" t="s">
        <v>397</v>
      </c>
      <c r="C31" s="327"/>
      <c r="H31" s="219"/>
      <c r="I31" s="30"/>
      <c r="K31" s="17"/>
      <c r="N31" s="17"/>
    </row>
    <row r="32" spans="2:15" ht="13.8" thickBot="1" x14ac:dyDescent="0.25">
      <c r="B32" s="328"/>
      <c r="C32" s="329"/>
      <c r="H32" s="17"/>
      <c r="I32" s="225"/>
      <c r="K32" s="17"/>
      <c r="N32" s="17"/>
    </row>
    <row r="33" spans="2:15" x14ac:dyDescent="0.2">
      <c r="B33" s="330" t="s">
        <v>377</v>
      </c>
      <c r="C33" s="331"/>
      <c r="H33" s="17"/>
      <c r="I33" s="226"/>
      <c r="K33" s="57" t="s">
        <v>387</v>
      </c>
      <c r="L33" s="195"/>
      <c r="N33" s="44"/>
      <c r="O33" s="225"/>
    </row>
    <row r="34" spans="2:15" ht="13.8" thickBot="1" x14ac:dyDescent="0.25">
      <c r="B34" s="211"/>
      <c r="C34" s="212" t="s">
        <v>378</v>
      </c>
      <c r="H34" s="9"/>
      <c r="I34" s="227"/>
      <c r="K34" s="43" t="s">
        <v>26</v>
      </c>
      <c r="L34" s="196"/>
      <c r="N34" s="17"/>
      <c r="O34" s="226"/>
    </row>
    <row r="35" spans="2:15" ht="13.8" thickBot="1" x14ac:dyDescent="0.25">
      <c r="B35" s="213" t="s">
        <v>379</v>
      </c>
      <c r="C35" s="214"/>
      <c r="D35" s="6"/>
      <c r="E35" s="6"/>
      <c r="F35" s="6"/>
      <c r="G35" s="6"/>
      <c r="H35" s="17"/>
      <c r="I35" s="226"/>
      <c r="K35" s="198" t="s">
        <v>27</v>
      </c>
      <c r="L35" s="197"/>
      <c r="N35" s="44"/>
      <c r="O35" s="227"/>
    </row>
    <row r="36" spans="2:15" ht="14.4" thickTop="1" thickBot="1" x14ac:dyDescent="0.25">
      <c r="B36" s="215" t="s">
        <v>380</v>
      </c>
      <c r="C36" s="216"/>
      <c r="H36" s="17"/>
      <c r="I36" s="230"/>
      <c r="K36" s="200" t="s">
        <v>375</v>
      </c>
      <c r="L36" s="196"/>
      <c r="N36" s="17"/>
      <c r="O36" s="226"/>
    </row>
    <row r="37" spans="2:15" ht="22.8" thickTop="1" thickBot="1" x14ac:dyDescent="0.25">
      <c r="B37" s="217" t="s">
        <v>400</v>
      </c>
      <c r="C37" s="218" t="e">
        <f>+C35/C36</f>
        <v>#DIV/0!</v>
      </c>
      <c r="E37" s="323"/>
      <c r="F37" s="323"/>
      <c r="H37" s="44"/>
      <c r="I37" s="230"/>
      <c r="K37" s="234" t="s">
        <v>386</v>
      </c>
      <c r="L37" s="201"/>
      <c r="M37" s="9"/>
      <c r="N37" s="44"/>
      <c r="O37" s="228"/>
    </row>
    <row r="38" spans="2:15" ht="22.8" thickTop="1" thickBot="1" x14ac:dyDescent="0.25">
      <c r="E38" s="23"/>
      <c r="F38" s="232"/>
      <c r="H38" s="17"/>
      <c r="I38" s="228"/>
      <c r="K38" s="205" t="s">
        <v>376</v>
      </c>
      <c r="L38" s="206"/>
      <c r="N38" s="229"/>
      <c r="O38" s="226"/>
    </row>
    <row r="39" spans="2:15" x14ac:dyDescent="0.2">
      <c r="H39" s="229"/>
      <c r="I39" s="226"/>
      <c r="K39" s="17"/>
      <c r="N39" s="17"/>
    </row>
    <row r="40" spans="2:15" x14ac:dyDescent="0.2">
      <c r="H40" s="219"/>
      <c r="I40" s="30"/>
      <c r="K40" s="17"/>
      <c r="N40" s="17"/>
    </row>
    <row r="41" spans="2:15" x14ac:dyDescent="0.2">
      <c r="H41" s="219"/>
      <c r="I41" s="30"/>
      <c r="K41" s="17"/>
      <c r="N41" s="17"/>
    </row>
    <row r="42" spans="2:15" x14ac:dyDescent="0.2">
      <c r="H42" s="17"/>
      <c r="K42" s="17"/>
      <c r="N42" s="17"/>
    </row>
    <row r="43" spans="2:15" ht="14.25" customHeight="1" x14ac:dyDescent="0.2">
      <c r="D43" s="6"/>
      <c r="E43" s="6"/>
      <c r="H43" s="17"/>
      <c r="I43" s="225"/>
      <c r="J43" s="44"/>
      <c r="K43" s="17"/>
      <c r="N43" s="17"/>
    </row>
    <row r="44" spans="2:15" x14ac:dyDescent="0.2">
      <c r="H44" s="17"/>
      <c r="I44" s="226"/>
      <c r="K44" s="44"/>
      <c r="L44" s="225"/>
      <c r="N44" s="44"/>
      <c r="O44" s="225"/>
    </row>
    <row r="45" spans="2:15" x14ac:dyDescent="0.2">
      <c r="E45" s="323"/>
      <c r="F45" s="323"/>
      <c r="H45" s="9"/>
      <c r="I45" s="227"/>
      <c r="K45" s="17"/>
      <c r="L45" s="226"/>
      <c r="N45" s="17"/>
      <c r="O45" s="226"/>
    </row>
    <row r="46" spans="2:15" ht="18" customHeight="1" x14ac:dyDescent="0.2">
      <c r="E46" s="23"/>
      <c r="F46" s="232"/>
      <c r="G46" s="6"/>
      <c r="H46" s="17"/>
      <c r="I46" s="226"/>
      <c r="K46" s="44"/>
      <c r="L46" s="227"/>
      <c r="N46" s="44"/>
      <c r="O46" s="227"/>
    </row>
    <row r="47" spans="2:15" x14ac:dyDescent="0.2">
      <c r="H47" s="17"/>
      <c r="I47" s="230"/>
      <c r="J47" s="18"/>
      <c r="K47" s="17"/>
      <c r="L47" s="226"/>
      <c r="N47" s="17"/>
      <c r="O47" s="226"/>
    </row>
    <row r="48" spans="2:15" x14ac:dyDescent="0.2">
      <c r="E48" s="323"/>
      <c r="F48" s="323"/>
      <c r="H48" s="44"/>
      <c r="I48" s="230"/>
      <c r="J48" s="18"/>
      <c r="K48" s="44"/>
      <c r="L48" s="231"/>
      <c r="M48" s="9"/>
      <c r="N48" s="44"/>
      <c r="O48" s="228"/>
    </row>
    <row r="49" spans="2:15" ht="23.25" customHeight="1" x14ac:dyDescent="0.2">
      <c r="E49" s="23"/>
      <c r="F49" s="232"/>
      <c r="H49" s="17"/>
      <c r="I49" s="228"/>
      <c r="K49" s="229"/>
      <c r="L49" s="228"/>
      <c r="N49" s="229"/>
      <c r="O49" s="226"/>
    </row>
    <row r="50" spans="2:15" x14ac:dyDescent="0.2">
      <c r="H50" s="229"/>
      <c r="I50" s="226"/>
      <c r="K50" s="229"/>
      <c r="L50" s="17"/>
    </row>
    <row r="54" spans="2:15" x14ac:dyDescent="0.2">
      <c r="H54" s="30"/>
      <c r="I54" s="30"/>
    </row>
    <row r="55" spans="2:15" x14ac:dyDescent="0.2">
      <c r="H55" s="30"/>
      <c r="I55" s="30"/>
    </row>
    <row r="56" spans="2:15" x14ac:dyDescent="0.2">
      <c r="H56" s="30"/>
      <c r="I56" s="30"/>
    </row>
    <row r="57" spans="2:15" ht="22.5" customHeight="1" x14ac:dyDescent="0.2">
      <c r="H57" s="30"/>
      <c r="I57" s="30"/>
    </row>
    <row r="58" spans="2:15" ht="14.25" customHeight="1" x14ac:dyDescent="0.2">
      <c r="B58" s="30" t="s">
        <v>381</v>
      </c>
    </row>
    <row r="59" spans="2:15" ht="14.25" customHeight="1" x14ac:dyDescent="0.2">
      <c r="B59" s="317" t="s">
        <v>382</v>
      </c>
      <c r="C59" s="318"/>
      <c r="D59" s="172"/>
      <c r="E59" s="172"/>
      <c r="F59" s="172"/>
      <c r="G59" s="172"/>
      <c r="H59" s="172"/>
      <c r="I59" s="172"/>
      <c r="J59" s="172"/>
      <c r="K59" s="172"/>
      <c r="L59" s="172"/>
      <c r="M59" s="172"/>
      <c r="N59" s="220"/>
    </row>
    <row r="60" spans="2:15" ht="14.25" customHeight="1" x14ac:dyDescent="0.2">
      <c r="B60" s="221" t="s">
        <v>383</v>
      </c>
      <c r="N60" s="222"/>
    </row>
    <row r="61" spans="2:15" x14ac:dyDescent="0.2">
      <c r="B61" s="221" t="s">
        <v>391</v>
      </c>
      <c r="N61" s="222"/>
    </row>
    <row r="62" spans="2:15" x14ac:dyDescent="0.2">
      <c r="B62" s="221" t="s">
        <v>392</v>
      </c>
      <c r="N62" s="222"/>
    </row>
    <row r="63" spans="2:15" x14ac:dyDescent="0.2">
      <c r="B63" s="221" t="s">
        <v>393</v>
      </c>
      <c r="N63" s="222"/>
    </row>
    <row r="64" spans="2:15" x14ac:dyDescent="0.2">
      <c r="B64" s="221" t="s">
        <v>394</v>
      </c>
      <c r="N64" s="222"/>
    </row>
    <row r="65" spans="2:14" x14ac:dyDescent="0.2">
      <c r="B65" s="221" t="s">
        <v>396</v>
      </c>
      <c r="N65" s="222"/>
    </row>
    <row r="66" spans="2:14" x14ac:dyDescent="0.2">
      <c r="B66" s="221" t="s">
        <v>384</v>
      </c>
      <c r="N66" s="222"/>
    </row>
    <row r="67" spans="2:14" x14ac:dyDescent="0.2">
      <c r="B67" s="223" t="s">
        <v>401</v>
      </c>
      <c r="C67" s="163"/>
      <c r="D67" s="163"/>
      <c r="E67" s="163"/>
      <c r="F67" s="163"/>
      <c r="G67" s="163"/>
      <c r="H67" s="163"/>
      <c r="I67" s="163"/>
      <c r="J67" s="163"/>
      <c r="K67" s="163"/>
      <c r="L67" s="163"/>
      <c r="M67" s="163"/>
      <c r="N67" s="224"/>
    </row>
    <row r="68" spans="2:14" x14ac:dyDescent="0.2">
      <c r="B68" s="17"/>
    </row>
  </sheetData>
  <sheetProtection selectLockedCells="1"/>
  <mergeCells count="19">
    <mergeCell ref="B11:C11"/>
    <mergeCell ref="B3:C3"/>
    <mergeCell ref="D3:G3"/>
    <mergeCell ref="B5:C5"/>
    <mergeCell ref="B6:C10"/>
    <mergeCell ref="E10:F10"/>
    <mergeCell ref="B13:C14"/>
    <mergeCell ref="B15:C15"/>
    <mergeCell ref="E19:F19"/>
    <mergeCell ref="E28:F28"/>
    <mergeCell ref="E37:F37"/>
    <mergeCell ref="B23:C23"/>
    <mergeCell ref="B59:C59"/>
    <mergeCell ref="B24:C28"/>
    <mergeCell ref="E45:F45"/>
    <mergeCell ref="E48:F48"/>
    <mergeCell ref="B29:C29"/>
    <mergeCell ref="B31:C32"/>
    <mergeCell ref="B33:C33"/>
  </mergeCells>
  <phoneticPr fontId="2"/>
  <pageMargins left="0.23622047244094491" right="0.23622047244094491" top="1.1417322834645669" bottom="0" header="0.31496062992125984" footer="0.31496062992125984"/>
  <pageSetup paperSize="9" scale="7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509" r:id="rId4" name="Check Box 29">
              <controlPr defaultSize="0" autoFill="0" autoLine="0" autoPict="0">
                <anchor moveWithCells="1">
                  <from>
                    <xdr:col>11</xdr:col>
                    <xdr:colOff>7620</xdr:colOff>
                    <xdr:row>9</xdr:row>
                    <xdr:rowOff>22860</xdr:rowOff>
                  </from>
                  <to>
                    <xdr:col>11</xdr:col>
                    <xdr:colOff>617220</xdr:colOff>
                    <xdr:row>9</xdr:row>
                    <xdr:rowOff>251460</xdr:rowOff>
                  </to>
                </anchor>
              </controlPr>
            </control>
          </mc:Choice>
        </mc:AlternateContent>
        <mc:AlternateContent xmlns:mc="http://schemas.openxmlformats.org/markup-compatibility/2006">
          <mc:Choice Requires="x14">
            <control shapeId="20510" r:id="rId5" name="Check Box 30">
              <controlPr defaultSize="0" autoFill="0" autoLine="0" autoPict="0">
                <anchor moveWithCells="1">
                  <from>
                    <xdr:col>11</xdr:col>
                    <xdr:colOff>632460</xdr:colOff>
                    <xdr:row>9</xdr:row>
                    <xdr:rowOff>22860</xdr:rowOff>
                  </from>
                  <to>
                    <xdr:col>12</xdr:col>
                    <xdr:colOff>60960</xdr:colOff>
                    <xdr:row>9</xdr:row>
                    <xdr:rowOff>259080</xdr:rowOff>
                  </to>
                </anchor>
              </controlPr>
            </control>
          </mc:Choice>
        </mc:AlternateContent>
        <mc:AlternateContent xmlns:mc="http://schemas.openxmlformats.org/markup-compatibility/2006">
          <mc:Choice Requires="x14">
            <control shapeId="20512" r:id="rId6" name="Check Box 32">
              <controlPr defaultSize="0" autoFill="0" autoLine="0" autoPict="0">
                <anchor moveWithCells="1">
                  <from>
                    <xdr:col>8</xdr:col>
                    <xdr:colOff>7620</xdr:colOff>
                    <xdr:row>9</xdr:row>
                    <xdr:rowOff>30480</xdr:rowOff>
                  </from>
                  <to>
                    <xdr:col>8</xdr:col>
                    <xdr:colOff>617220</xdr:colOff>
                    <xdr:row>9</xdr:row>
                    <xdr:rowOff>266700</xdr:rowOff>
                  </to>
                </anchor>
              </controlPr>
            </control>
          </mc:Choice>
        </mc:AlternateContent>
        <mc:AlternateContent xmlns:mc="http://schemas.openxmlformats.org/markup-compatibility/2006">
          <mc:Choice Requires="x14">
            <control shapeId="20514" r:id="rId7" name="Check Box 34">
              <controlPr defaultSize="0" autoFill="0" autoLine="0" autoPict="0">
                <anchor moveWithCells="1">
                  <from>
                    <xdr:col>8</xdr:col>
                    <xdr:colOff>632460</xdr:colOff>
                    <xdr:row>9</xdr:row>
                    <xdr:rowOff>30480</xdr:rowOff>
                  </from>
                  <to>
                    <xdr:col>9</xdr:col>
                    <xdr:colOff>60960</xdr:colOff>
                    <xdr:row>9</xdr:row>
                    <xdr:rowOff>274320</xdr:rowOff>
                  </to>
                </anchor>
              </controlPr>
            </control>
          </mc:Choice>
        </mc:AlternateContent>
        <mc:AlternateContent xmlns:mc="http://schemas.openxmlformats.org/markup-compatibility/2006">
          <mc:Choice Requires="x14">
            <control shapeId="20515" r:id="rId8" name="Check Box 35">
              <controlPr defaultSize="0" autoFill="0" autoLine="0" autoPict="0">
                <anchor moveWithCells="1">
                  <from>
                    <xdr:col>11</xdr:col>
                    <xdr:colOff>7620</xdr:colOff>
                    <xdr:row>18</xdr:row>
                    <xdr:rowOff>22860</xdr:rowOff>
                  </from>
                  <to>
                    <xdr:col>11</xdr:col>
                    <xdr:colOff>617220</xdr:colOff>
                    <xdr:row>18</xdr:row>
                    <xdr:rowOff>251460</xdr:rowOff>
                  </to>
                </anchor>
              </controlPr>
            </control>
          </mc:Choice>
        </mc:AlternateContent>
        <mc:AlternateContent xmlns:mc="http://schemas.openxmlformats.org/markup-compatibility/2006">
          <mc:Choice Requires="x14">
            <control shapeId="20516" r:id="rId9" name="Check Box 36">
              <controlPr defaultSize="0" autoFill="0" autoLine="0" autoPict="0">
                <anchor moveWithCells="1">
                  <from>
                    <xdr:col>11</xdr:col>
                    <xdr:colOff>632460</xdr:colOff>
                    <xdr:row>18</xdr:row>
                    <xdr:rowOff>22860</xdr:rowOff>
                  </from>
                  <to>
                    <xdr:col>12</xdr:col>
                    <xdr:colOff>60960</xdr:colOff>
                    <xdr:row>18</xdr:row>
                    <xdr:rowOff>259080</xdr:rowOff>
                  </to>
                </anchor>
              </controlPr>
            </control>
          </mc:Choice>
        </mc:AlternateContent>
        <mc:AlternateContent xmlns:mc="http://schemas.openxmlformats.org/markup-compatibility/2006">
          <mc:Choice Requires="x14">
            <control shapeId="20517" r:id="rId10" name="Check Box 37">
              <controlPr defaultSize="0" autoFill="0" autoLine="0" autoPict="0">
                <anchor moveWithCells="1">
                  <from>
                    <xdr:col>11</xdr:col>
                    <xdr:colOff>7620</xdr:colOff>
                    <xdr:row>27</xdr:row>
                    <xdr:rowOff>22860</xdr:rowOff>
                  </from>
                  <to>
                    <xdr:col>11</xdr:col>
                    <xdr:colOff>617220</xdr:colOff>
                    <xdr:row>27</xdr:row>
                    <xdr:rowOff>251460</xdr:rowOff>
                  </to>
                </anchor>
              </controlPr>
            </control>
          </mc:Choice>
        </mc:AlternateContent>
        <mc:AlternateContent xmlns:mc="http://schemas.openxmlformats.org/markup-compatibility/2006">
          <mc:Choice Requires="x14">
            <control shapeId="20518" r:id="rId11" name="Check Box 38">
              <controlPr defaultSize="0" autoFill="0" autoLine="0" autoPict="0">
                <anchor moveWithCells="1">
                  <from>
                    <xdr:col>11</xdr:col>
                    <xdr:colOff>632460</xdr:colOff>
                    <xdr:row>27</xdr:row>
                    <xdr:rowOff>22860</xdr:rowOff>
                  </from>
                  <to>
                    <xdr:col>12</xdr:col>
                    <xdr:colOff>60960</xdr:colOff>
                    <xdr:row>27</xdr:row>
                    <xdr:rowOff>259080</xdr:rowOff>
                  </to>
                </anchor>
              </controlPr>
            </control>
          </mc:Choice>
        </mc:AlternateContent>
        <mc:AlternateContent xmlns:mc="http://schemas.openxmlformats.org/markup-compatibility/2006">
          <mc:Choice Requires="x14">
            <control shapeId="20519" r:id="rId12" name="Check Box 39">
              <controlPr defaultSize="0" autoFill="0" autoLine="0" autoPict="0">
                <anchor moveWithCells="1">
                  <from>
                    <xdr:col>11</xdr:col>
                    <xdr:colOff>7620</xdr:colOff>
                    <xdr:row>36</xdr:row>
                    <xdr:rowOff>22860</xdr:rowOff>
                  </from>
                  <to>
                    <xdr:col>11</xdr:col>
                    <xdr:colOff>617220</xdr:colOff>
                    <xdr:row>36</xdr:row>
                    <xdr:rowOff>251460</xdr:rowOff>
                  </to>
                </anchor>
              </controlPr>
            </control>
          </mc:Choice>
        </mc:AlternateContent>
        <mc:AlternateContent xmlns:mc="http://schemas.openxmlformats.org/markup-compatibility/2006">
          <mc:Choice Requires="x14">
            <control shapeId="20520" r:id="rId13" name="Check Box 40">
              <controlPr defaultSize="0" autoFill="0" autoLine="0" autoPict="0">
                <anchor moveWithCells="1">
                  <from>
                    <xdr:col>11</xdr:col>
                    <xdr:colOff>632460</xdr:colOff>
                    <xdr:row>36</xdr:row>
                    <xdr:rowOff>22860</xdr:rowOff>
                  </from>
                  <to>
                    <xdr:col>12</xdr:col>
                    <xdr:colOff>60960</xdr:colOff>
                    <xdr:row>36</xdr:row>
                    <xdr:rowOff>259080</xdr:rowOff>
                  </to>
                </anchor>
              </controlPr>
            </control>
          </mc:Choice>
        </mc:AlternateContent>
        <mc:AlternateContent xmlns:mc="http://schemas.openxmlformats.org/markup-compatibility/2006">
          <mc:Choice Requires="x14">
            <control shapeId="20523" r:id="rId14" name="Check Box 43">
              <controlPr defaultSize="0" autoFill="0" autoLine="0" autoPict="0">
                <anchor moveWithCells="1">
                  <from>
                    <xdr:col>8</xdr:col>
                    <xdr:colOff>7620</xdr:colOff>
                    <xdr:row>27</xdr:row>
                    <xdr:rowOff>30480</xdr:rowOff>
                  </from>
                  <to>
                    <xdr:col>8</xdr:col>
                    <xdr:colOff>617220</xdr:colOff>
                    <xdr:row>27</xdr:row>
                    <xdr:rowOff>266700</xdr:rowOff>
                  </to>
                </anchor>
              </controlPr>
            </control>
          </mc:Choice>
        </mc:AlternateContent>
        <mc:AlternateContent xmlns:mc="http://schemas.openxmlformats.org/markup-compatibility/2006">
          <mc:Choice Requires="x14">
            <control shapeId="20524" r:id="rId15" name="Check Box 44">
              <controlPr defaultSize="0" autoFill="0" autoLine="0" autoPict="0">
                <anchor moveWithCells="1">
                  <from>
                    <xdr:col>8</xdr:col>
                    <xdr:colOff>632460</xdr:colOff>
                    <xdr:row>27</xdr:row>
                    <xdr:rowOff>30480</xdr:rowOff>
                  </from>
                  <to>
                    <xdr:col>9</xdr:col>
                    <xdr:colOff>60960</xdr:colOff>
                    <xdr:row>27</xdr:row>
                    <xdr:rowOff>274320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42E09710-2072-45F6-99E0-B54F21462D35}">
          <x14:formula1>
            <xm:f>Sheet2!$B$2:$B$3</xm:f>
          </x14:formula1>
          <xm:sqref>F11 F29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66FF"/>
  </sheetPr>
  <dimension ref="A1:K26"/>
  <sheetViews>
    <sheetView view="pageBreakPreview" topLeftCell="A15" zoomScale="115" zoomScaleNormal="100" zoomScaleSheetLayoutView="115" workbookViewId="0">
      <selection activeCell="L34" sqref="L34"/>
    </sheetView>
  </sheetViews>
  <sheetFormatPr defaultRowHeight="13.2" x14ac:dyDescent="0.2"/>
  <cols>
    <col min="1" max="8" width="11.33203125" customWidth="1"/>
  </cols>
  <sheetData>
    <row r="1" spans="1:11" x14ac:dyDescent="0.2">
      <c r="B1" s="161"/>
      <c r="C1" s="161"/>
      <c r="D1" s="161"/>
      <c r="E1" s="161"/>
      <c r="F1" s="161"/>
      <c r="G1" s="9"/>
      <c r="H1" s="9"/>
    </row>
    <row r="2" spans="1:11" x14ac:dyDescent="0.2">
      <c r="A2" s="10" t="s">
        <v>133</v>
      </c>
      <c r="B2" s="161"/>
      <c r="C2" s="161"/>
      <c r="D2" s="161"/>
      <c r="E2" s="161"/>
      <c r="F2" s="161"/>
      <c r="G2" s="9"/>
      <c r="H2" s="9"/>
    </row>
    <row r="4" spans="1:11" ht="18.75" customHeight="1" x14ac:dyDescent="0.2">
      <c r="A4" s="338" t="s">
        <v>404</v>
      </c>
      <c r="B4" s="339"/>
      <c r="C4" s="339"/>
      <c r="D4" s="339"/>
      <c r="E4" s="339"/>
      <c r="F4" s="339"/>
      <c r="G4" s="339"/>
      <c r="H4" s="340"/>
    </row>
    <row r="5" spans="1:11" ht="18.75" customHeight="1" x14ac:dyDescent="0.2">
      <c r="A5" s="341"/>
      <c r="B5" s="342"/>
      <c r="C5" s="342"/>
      <c r="D5" s="342"/>
      <c r="E5" s="342"/>
      <c r="F5" s="342"/>
      <c r="G5" s="342"/>
      <c r="H5" s="343"/>
    </row>
    <row r="6" spans="1:11" ht="18.75" customHeight="1" x14ac:dyDescent="0.2">
      <c r="A6" s="341"/>
      <c r="B6" s="342"/>
      <c r="C6" s="342"/>
      <c r="D6" s="342"/>
      <c r="E6" s="342"/>
      <c r="F6" s="342"/>
      <c r="G6" s="342"/>
      <c r="H6" s="343"/>
    </row>
    <row r="7" spans="1:11" ht="18.75" customHeight="1" x14ac:dyDescent="0.2">
      <c r="A7" s="341"/>
      <c r="B7" s="342"/>
      <c r="C7" s="342"/>
      <c r="D7" s="342"/>
      <c r="E7" s="342"/>
      <c r="F7" s="342"/>
      <c r="G7" s="342"/>
      <c r="H7" s="343"/>
    </row>
    <row r="8" spans="1:11" ht="18.75" customHeight="1" x14ac:dyDescent="0.2">
      <c r="A8" s="341"/>
      <c r="B8" s="342"/>
      <c r="C8" s="342"/>
      <c r="D8" s="342"/>
      <c r="E8" s="342"/>
      <c r="F8" s="342"/>
      <c r="G8" s="342"/>
      <c r="H8" s="343"/>
    </row>
    <row r="9" spans="1:11" ht="18.75" customHeight="1" x14ac:dyDescent="0.2">
      <c r="A9" s="341"/>
      <c r="B9" s="342"/>
      <c r="C9" s="342"/>
      <c r="D9" s="342"/>
      <c r="E9" s="342"/>
      <c r="F9" s="342"/>
      <c r="G9" s="342"/>
      <c r="H9" s="343"/>
    </row>
    <row r="10" spans="1:11" ht="18.75" customHeight="1" x14ac:dyDescent="0.2">
      <c r="A10" s="341"/>
      <c r="B10" s="342"/>
      <c r="C10" s="342"/>
      <c r="D10" s="342"/>
      <c r="E10" s="342"/>
      <c r="F10" s="342"/>
      <c r="G10" s="342"/>
      <c r="H10" s="343"/>
      <c r="K10" t="s">
        <v>134</v>
      </c>
    </row>
    <row r="11" spans="1:11" ht="18.75" customHeight="1" x14ac:dyDescent="0.2">
      <c r="A11" s="344"/>
      <c r="B11" s="345"/>
      <c r="C11" s="345"/>
      <c r="D11" s="345"/>
      <c r="E11" s="345"/>
      <c r="F11" s="345"/>
      <c r="G11" s="345"/>
      <c r="H11" s="346"/>
    </row>
    <row r="12" spans="1:11" x14ac:dyDescent="0.2">
      <c r="D12" s="23"/>
      <c r="E12" s="23"/>
      <c r="F12" s="23"/>
      <c r="G12" s="23"/>
      <c r="H12" s="6"/>
    </row>
    <row r="13" spans="1:11" ht="13.5" customHeight="1" x14ac:dyDescent="0.2">
      <c r="A13" s="347" t="s">
        <v>0</v>
      </c>
      <c r="B13" s="348"/>
      <c r="C13" s="349"/>
      <c r="D13" s="87">
        <f>別紙５・企画提案表紙!C7</f>
        <v>0</v>
      </c>
      <c r="E13" s="87"/>
      <c r="F13" s="87"/>
      <c r="G13" s="87"/>
      <c r="H13" s="87"/>
    </row>
    <row r="14" spans="1:11" ht="48" customHeight="1" x14ac:dyDescent="0.2">
      <c r="A14" s="350" t="s">
        <v>38</v>
      </c>
      <c r="B14" s="353" t="s">
        <v>1</v>
      </c>
      <c r="C14" s="354"/>
      <c r="D14" s="91"/>
      <c r="E14" s="91"/>
      <c r="F14" s="91"/>
      <c r="G14" s="2"/>
      <c r="H14" s="2"/>
    </row>
    <row r="15" spans="1:11" ht="48" customHeight="1" x14ac:dyDescent="0.2">
      <c r="A15" s="351"/>
      <c r="B15" s="355" t="s">
        <v>135</v>
      </c>
      <c r="C15" s="356"/>
      <c r="D15" s="91"/>
      <c r="E15" s="91"/>
      <c r="F15" s="91"/>
      <c r="G15" s="91"/>
      <c r="H15" s="91"/>
    </row>
    <row r="16" spans="1:11" ht="48" customHeight="1" x14ac:dyDescent="0.2">
      <c r="A16" s="351"/>
      <c r="B16" s="353" t="s">
        <v>84</v>
      </c>
      <c r="C16" s="354"/>
      <c r="D16" s="2"/>
      <c r="E16" s="2"/>
      <c r="F16" s="2"/>
      <c r="G16" s="2"/>
      <c r="H16" s="2"/>
    </row>
    <row r="17" spans="1:8" ht="48" customHeight="1" x14ac:dyDescent="0.2">
      <c r="A17" s="351"/>
      <c r="B17" s="353" t="s">
        <v>39</v>
      </c>
      <c r="C17" s="354"/>
      <c r="D17" s="19"/>
      <c r="E17" s="19"/>
      <c r="F17" s="19"/>
      <c r="G17" s="19"/>
      <c r="H17" s="19"/>
    </row>
    <row r="18" spans="1:8" ht="48" customHeight="1" x14ac:dyDescent="0.2">
      <c r="A18" s="352"/>
      <c r="B18" s="353" t="s">
        <v>40</v>
      </c>
      <c r="C18" s="354"/>
      <c r="D18" s="19"/>
      <c r="E18" s="19"/>
      <c r="F18" s="19"/>
      <c r="G18" s="19"/>
      <c r="H18" s="19"/>
    </row>
    <row r="19" spans="1:8" ht="48" customHeight="1" x14ac:dyDescent="0.2">
      <c r="A19" s="350" t="s">
        <v>37</v>
      </c>
      <c r="B19" s="357" t="s">
        <v>136</v>
      </c>
      <c r="C19" s="358"/>
      <c r="D19" s="20"/>
      <c r="E19" s="20"/>
      <c r="F19" s="20"/>
      <c r="G19" s="20"/>
      <c r="H19" s="20"/>
    </row>
    <row r="20" spans="1:8" ht="48" customHeight="1" x14ac:dyDescent="0.2">
      <c r="A20" s="351"/>
      <c r="B20" s="353" t="s">
        <v>2</v>
      </c>
      <c r="C20" s="354"/>
      <c r="D20" s="2"/>
      <c r="E20" s="2"/>
      <c r="F20" s="19"/>
      <c r="G20" s="19"/>
      <c r="H20" s="2"/>
    </row>
    <row r="21" spans="1:8" ht="48" customHeight="1" x14ac:dyDescent="0.2">
      <c r="A21" s="352"/>
      <c r="B21" s="353" t="s">
        <v>137</v>
      </c>
      <c r="C21" s="354"/>
      <c r="D21" s="2"/>
      <c r="E21" s="2"/>
      <c r="F21" s="2"/>
      <c r="G21" s="2"/>
      <c r="H21" s="2"/>
    </row>
    <row r="22" spans="1:8" ht="48" customHeight="1" x14ac:dyDescent="0.2">
      <c r="A22" s="350" t="s">
        <v>46</v>
      </c>
      <c r="B22" s="357" t="s">
        <v>47</v>
      </c>
      <c r="C22" s="358"/>
      <c r="D22" s="19"/>
      <c r="E22" s="19"/>
      <c r="F22" s="19"/>
      <c r="G22" s="19"/>
      <c r="H22" s="19"/>
    </row>
    <row r="23" spans="1:8" ht="48" customHeight="1" x14ac:dyDescent="0.2">
      <c r="A23" s="351"/>
      <c r="B23" s="357" t="s">
        <v>48</v>
      </c>
      <c r="C23" s="358"/>
      <c r="D23" s="2"/>
      <c r="E23" s="2"/>
      <c r="F23" s="2"/>
      <c r="G23" s="2"/>
      <c r="H23" s="2"/>
    </row>
    <row r="24" spans="1:8" ht="48" customHeight="1" x14ac:dyDescent="0.2">
      <c r="A24" s="359" t="s">
        <v>3</v>
      </c>
      <c r="B24" s="360"/>
      <c r="C24" s="361"/>
      <c r="D24" s="2"/>
      <c r="E24" s="2"/>
      <c r="F24" s="2"/>
      <c r="G24" s="2"/>
      <c r="H24" s="2"/>
    </row>
    <row r="25" spans="1:8" ht="48" customHeight="1" x14ac:dyDescent="0.2"/>
    <row r="26" spans="1:8" ht="48" customHeight="1" x14ac:dyDescent="0.2"/>
  </sheetData>
  <mergeCells count="16">
    <mergeCell ref="A19:A21"/>
    <mergeCell ref="B21:C21"/>
    <mergeCell ref="B23:C23"/>
    <mergeCell ref="A22:A23"/>
    <mergeCell ref="A24:C24"/>
    <mergeCell ref="B22:C22"/>
    <mergeCell ref="B19:C19"/>
    <mergeCell ref="B20:C20"/>
    <mergeCell ref="A4:H11"/>
    <mergeCell ref="A13:C13"/>
    <mergeCell ref="A14:A18"/>
    <mergeCell ref="B14:C14"/>
    <mergeCell ref="B15:C15"/>
    <mergeCell ref="B16:C16"/>
    <mergeCell ref="B17:C17"/>
    <mergeCell ref="B18:C18"/>
  </mergeCells>
  <phoneticPr fontId="2"/>
  <dataValidations count="2">
    <dataValidation type="list" allowBlank="1" showInputMessage="1" showErrorMessage="1" sqref="D15:H15" xr:uid="{00000000-0002-0000-0500-000000000000}">
      <formula1>"新設,拡充,導入,その他,該当なし"</formula1>
    </dataValidation>
    <dataValidation type="list" allowBlank="1" showInputMessage="1" showErrorMessage="1" sqref="D19:H19" xr:uid="{00000000-0002-0000-0500-000001000000}">
      <formula1>"国庫,都道府県,市町村,その他,該当なし"</formula1>
    </dataValidation>
  </dataValidations>
  <pageMargins left="0.70866141732283472" right="0.70866141732283472" top="0.74803149606299213" bottom="0.74803149606299213" header="0.31496062992125984" footer="0.31496062992125984"/>
  <pageSetup paperSize="9" scale="97"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50"/>
  </sheetPr>
  <dimension ref="A1:N101"/>
  <sheetViews>
    <sheetView showZeros="0" view="pageBreakPreview" zoomScale="115" zoomScaleNormal="100" zoomScaleSheetLayoutView="115" workbookViewId="0">
      <selection activeCell="A15" sqref="A15"/>
    </sheetView>
  </sheetViews>
  <sheetFormatPr defaultRowHeight="13.2" x14ac:dyDescent="0.2"/>
  <cols>
    <col min="1" max="1" width="12.33203125" customWidth="1"/>
    <col min="2" max="7" width="12.6640625" customWidth="1"/>
    <col min="8" max="15" width="7.6640625" customWidth="1"/>
  </cols>
  <sheetData>
    <row r="1" spans="1:11" x14ac:dyDescent="0.2">
      <c r="A1" s="10" t="s">
        <v>138</v>
      </c>
      <c r="B1" s="160"/>
      <c r="C1" s="160"/>
      <c r="D1" s="160"/>
      <c r="E1" s="160"/>
      <c r="F1" s="160"/>
    </row>
    <row r="2" spans="1:11" x14ac:dyDescent="0.2">
      <c r="B2" s="162"/>
      <c r="C2" s="162"/>
      <c r="D2" s="162"/>
      <c r="E2" s="162"/>
      <c r="F2" s="162"/>
      <c r="G2" s="163"/>
    </row>
    <row r="3" spans="1:11" x14ac:dyDescent="0.2">
      <c r="A3" s="362" t="s">
        <v>139</v>
      </c>
      <c r="B3" s="374"/>
      <c r="C3" s="374"/>
      <c r="D3" s="374"/>
      <c r="E3" s="374"/>
      <c r="F3" s="374"/>
      <c r="G3" s="375"/>
    </row>
    <row r="4" spans="1:11" x14ac:dyDescent="0.2">
      <c r="A4" s="376"/>
      <c r="B4" s="377"/>
      <c r="C4" s="377"/>
      <c r="D4" s="377"/>
      <c r="E4" s="377"/>
      <c r="F4" s="377"/>
      <c r="G4" s="378"/>
    </row>
    <row r="6" spans="1:11" x14ac:dyDescent="0.2">
      <c r="A6" s="99" t="s">
        <v>55</v>
      </c>
      <c r="B6" s="10"/>
    </row>
    <row r="7" spans="1:11" ht="13.5" customHeight="1" x14ac:dyDescent="0.2">
      <c r="A7" s="10"/>
      <c r="B7" s="10"/>
    </row>
    <row r="8" spans="1:11" ht="13.5" customHeight="1" x14ac:dyDescent="0.2">
      <c r="A8" s="292" t="s">
        <v>190</v>
      </c>
      <c r="B8" s="293"/>
      <c r="C8" s="293"/>
      <c r="D8" s="293"/>
      <c r="E8" s="293"/>
      <c r="F8" s="293"/>
      <c r="G8" s="294"/>
    </row>
    <row r="9" spans="1:11" ht="13.5" customHeight="1" x14ac:dyDescent="0.2">
      <c r="A9" s="295"/>
      <c r="B9" s="296"/>
      <c r="C9" s="296"/>
      <c r="D9" s="296"/>
      <c r="E9" s="296"/>
      <c r="F9" s="296"/>
      <c r="G9" s="297"/>
    </row>
    <row r="10" spans="1:11" x14ac:dyDescent="0.2">
      <c r="A10" s="295"/>
      <c r="B10" s="296"/>
      <c r="C10" s="296"/>
      <c r="D10" s="296"/>
      <c r="E10" s="296"/>
      <c r="F10" s="296"/>
      <c r="G10" s="297"/>
    </row>
    <row r="11" spans="1:11" x14ac:dyDescent="0.2">
      <c r="A11" s="298"/>
      <c r="B11" s="299"/>
      <c r="C11" s="299"/>
      <c r="D11" s="299"/>
      <c r="E11" s="299"/>
      <c r="F11" s="299"/>
      <c r="G11" s="300"/>
    </row>
    <row r="12" spans="1:11" ht="13.5" customHeight="1" x14ac:dyDescent="0.2">
      <c r="C12" s="23"/>
      <c r="D12" s="23"/>
      <c r="G12" s="6" t="s">
        <v>91</v>
      </c>
      <c r="J12" s="6"/>
      <c r="K12" s="6"/>
    </row>
    <row r="13" spans="1:11" x14ac:dyDescent="0.2">
      <c r="A13" s="382" t="s">
        <v>0</v>
      </c>
      <c r="B13" s="383"/>
      <c r="C13" s="87"/>
      <c r="D13" s="87"/>
      <c r="E13" s="87"/>
      <c r="F13" s="87"/>
      <c r="G13" s="87"/>
      <c r="K13" s="13"/>
    </row>
    <row r="14" spans="1:11" x14ac:dyDescent="0.2">
      <c r="A14" s="55" t="s">
        <v>83</v>
      </c>
      <c r="B14" s="85"/>
      <c r="C14" s="85"/>
      <c r="D14" s="4"/>
      <c r="E14" s="4"/>
      <c r="F14" s="4"/>
      <c r="G14" s="4"/>
    </row>
    <row r="15" spans="1:11" x14ac:dyDescent="0.2">
      <c r="A15" s="53" t="s">
        <v>4</v>
      </c>
      <c r="B15" s="54" t="s">
        <v>140</v>
      </c>
      <c r="C15" s="16"/>
      <c r="D15" s="16"/>
      <c r="E15" s="16"/>
      <c r="F15" s="16"/>
      <c r="G15" s="16"/>
      <c r="I15" s="8"/>
      <c r="J15" s="8"/>
      <c r="K15" s="8"/>
    </row>
    <row r="16" spans="1:11" x14ac:dyDescent="0.2">
      <c r="A16" s="88" t="s">
        <v>5</v>
      </c>
      <c r="B16" s="90" t="s">
        <v>141</v>
      </c>
      <c r="C16" s="16"/>
      <c r="D16" s="16"/>
      <c r="E16" s="16"/>
      <c r="F16" s="16"/>
      <c r="G16" s="16"/>
      <c r="I16" s="8"/>
      <c r="J16" s="8"/>
      <c r="K16" s="8"/>
    </row>
    <row r="17" spans="1:11" x14ac:dyDescent="0.2">
      <c r="A17" s="88" t="s">
        <v>6</v>
      </c>
      <c r="B17" s="94" t="s">
        <v>142</v>
      </c>
      <c r="C17" s="16"/>
      <c r="D17" s="16"/>
      <c r="E17" s="16"/>
      <c r="F17" s="16"/>
      <c r="G17" s="16"/>
      <c r="I17" s="8"/>
      <c r="J17" s="8"/>
      <c r="K17" s="8"/>
    </row>
    <row r="18" spans="1:11" x14ac:dyDescent="0.2">
      <c r="A18" s="89" t="s">
        <v>8</v>
      </c>
      <c r="B18" s="90" t="s">
        <v>143</v>
      </c>
      <c r="C18" s="7" t="str">
        <f>IF(ISERROR((C15-C16)/C17)," ",((C15-C16)/C17))</f>
        <v xml:space="preserve"> </v>
      </c>
      <c r="D18" s="7" t="str">
        <f>IF(ISERROR((D15-D16)/D17)," ",((D15-D16)/D17))</f>
        <v xml:space="preserve"> </v>
      </c>
      <c r="E18" s="7" t="str">
        <f t="shared" ref="E18:G18" si="0">IF(ISERROR((E15-E16)/E17)," ",((E15-E16)/E17))</f>
        <v xml:space="preserve"> </v>
      </c>
      <c r="F18" s="7" t="str">
        <f t="shared" si="0"/>
        <v xml:space="preserve"> </v>
      </c>
      <c r="G18" s="7" t="str">
        <f t="shared" si="0"/>
        <v xml:space="preserve"> </v>
      </c>
      <c r="I18" s="8"/>
      <c r="J18" s="8"/>
      <c r="K18" s="8"/>
    </row>
    <row r="19" spans="1:11" x14ac:dyDescent="0.2">
      <c r="A19" s="384" t="s">
        <v>3</v>
      </c>
      <c r="B19" s="384"/>
      <c r="C19" s="4"/>
      <c r="D19" s="4"/>
      <c r="E19" s="1"/>
      <c r="F19" s="1"/>
      <c r="G19" s="1"/>
      <c r="I19" s="8"/>
      <c r="J19" s="8"/>
      <c r="K19" s="8"/>
    </row>
    <row r="20" spans="1:11" x14ac:dyDescent="0.2">
      <c r="A20" s="50"/>
      <c r="B20" s="13"/>
      <c r="C20" s="23"/>
      <c r="D20" s="23"/>
      <c r="I20" s="8"/>
      <c r="J20" s="8"/>
      <c r="K20" s="8"/>
    </row>
    <row r="21" spans="1:11" x14ac:dyDescent="0.2">
      <c r="A21" s="99" t="s">
        <v>73</v>
      </c>
      <c r="B21" s="10"/>
    </row>
    <row r="22" spans="1:11" x14ac:dyDescent="0.2">
      <c r="A22" s="99"/>
      <c r="B22" s="10"/>
    </row>
    <row r="23" spans="1:11" ht="13.5" customHeight="1" x14ac:dyDescent="0.2">
      <c r="A23" s="292" t="s">
        <v>185</v>
      </c>
      <c r="B23" s="293"/>
      <c r="C23" s="293"/>
      <c r="D23" s="293"/>
      <c r="E23" s="293"/>
      <c r="F23" s="293"/>
      <c r="G23" s="294"/>
    </row>
    <row r="24" spans="1:11" x14ac:dyDescent="0.2">
      <c r="A24" s="295"/>
      <c r="B24" s="296"/>
      <c r="C24" s="296"/>
      <c r="D24" s="296"/>
      <c r="E24" s="296"/>
      <c r="F24" s="296"/>
      <c r="G24" s="297"/>
    </row>
    <row r="25" spans="1:11" x14ac:dyDescent="0.2">
      <c r="A25" s="298"/>
      <c r="B25" s="299"/>
      <c r="C25" s="299"/>
      <c r="D25" s="299"/>
      <c r="E25" s="299"/>
      <c r="F25" s="299"/>
      <c r="G25" s="300"/>
    </row>
    <row r="26" spans="1:11" ht="13.5" customHeight="1" x14ac:dyDescent="0.2">
      <c r="G26" s="6" t="s">
        <v>49</v>
      </c>
    </row>
    <row r="27" spans="1:11" ht="13.5" customHeight="1" x14ac:dyDescent="0.2">
      <c r="A27" s="382" t="s">
        <v>144</v>
      </c>
      <c r="B27" s="383"/>
      <c r="C27" s="87"/>
      <c r="D27" s="87"/>
      <c r="E27" s="87"/>
      <c r="F27" s="87"/>
      <c r="G27" s="87"/>
    </row>
    <row r="28" spans="1:11" ht="27" customHeight="1" x14ac:dyDescent="0.2">
      <c r="A28" s="380" t="s">
        <v>41</v>
      </c>
      <c r="B28" s="381"/>
      <c r="C28" s="21"/>
      <c r="D28" s="21"/>
      <c r="E28" s="1"/>
      <c r="F28" s="1"/>
      <c r="G28" s="1"/>
    </row>
    <row r="29" spans="1:11" x14ac:dyDescent="0.2">
      <c r="A29" s="385" t="s">
        <v>3</v>
      </c>
      <c r="B29" s="386"/>
      <c r="C29" s="21"/>
      <c r="D29" s="21"/>
      <c r="E29" s="1"/>
      <c r="F29" s="1"/>
      <c r="G29" s="1"/>
    </row>
    <row r="30" spans="1:11" x14ac:dyDescent="0.2">
      <c r="C30" s="8"/>
    </row>
    <row r="31" spans="1:11" x14ac:dyDescent="0.2">
      <c r="A31" s="99" t="s">
        <v>75</v>
      </c>
      <c r="B31" s="10"/>
    </row>
    <row r="32" spans="1:11" ht="13.5" customHeight="1" x14ac:dyDescent="0.2">
      <c r="G32" s="6" t="s">
        <v>92</v>
      </c>
    </row>
    <row r="33" spans="1:7" ht="13.5" customHeight="1" x14ac:dyDescent="0.2">
      <c r="A33" s="370" t="s">
        <v>144</v>
      </c>
      <c r="B33" s="371"/>
      <c r="C33" s="87"/>
      <c r="D33" s="87"/>
      <c r="E33" s="87"/>
      <c r="F33" s="87"/>
      <c r="G33" s="87"/>
    </row>
    <row r="34" spans="1:7" ht="27" customHeight="1" x14ac:dyDescent="0.2">
      <c r="A34" s="380" t="s">
        <v>74</v>
      </c>
      <c r="B34" s="381"/>
      <c r="C34" s="21"/>
      <c r="D34" s="21"/>
      <c r="E34" s="1"/>
      <c r="F34" s="1"/>
      <c r="G34" s="1"/>
    </row>
    <row r="35" spans="1:7" x14ac:dyDescent="0.2">
      <c r="A35" s="385" t="s">
        <v>3</v>
      </c>
      <c r="B35" s="386"/>
      <c r="C35" s="21"/>
      <c r="D35" s="21"/>
      <c r="E35" s="1"/>
      <c r="F35" s="1"/>
      <c r="G35" s="1"/>
    </row>
    <row r="36" spans="1:7" x14ac:dyDescent="0.2">
      <c r="A36" s="60"/>
      <c r="B36" s="60"/>
      <c r="C36" s="61"/>
      <c r="D36" s="61"/>
    </row>
    <row r="37" spans="1:7" x14ac:dyDescent="0.2">
      <c r="A37" s="99" t="s">
        <v>76</v>
      </c>
      <c r="B37" s="10"/>
    </row>
    <row r="38" spans="1:7" x14ac:dyDescent="0.2">
      <c r="A38" s="10"/>
      <c r="B38" s="10"/>
    </row>
    <row r="39" spans="1:7" ht="14.25" customHeight="1" x14ac:dyDescent="0.2">
      <c r="A39" s="292" t="s">
        <v>145</v>
      </c>
      <c r="B39" s="374"/>
      <c r="C39" s="374"/>
      <c r="D39" s="374"/>
      <c r="E39" s="374"/>
      <c r="F39" s="374"/>
      <c r="G39" s="375"/>
    </row>
    <row r="40" spans="1:7" x14ac:dyDescent="0.2">
      <c r="A40" s="376"/>
      <c r="B40" s="377"/>
      <c r="C40" s="377"/>
      <c r="D40" s="377"/>
      <c r="E40" s="377"/>
      <c r="F40" s="377"/>
      <c r="G40" s="378"/>
    </row>
    <row r="41" spans="1:7" x14ac:dyDescent="0.2">
      <c r="C41" s="23"/>
    </row>
    <row r="42" spans="1:7" x14ac:dyDescent="0.2">
      <c r="A42" s="370" t="s">
        <v>144</v>
      </c>
      <c r="B42" s="371"/>
      <c r="C42" s="87"/>
      <c r="D42" s="87"/>
      <c r="E42" s="87"/>
      <c r="F42" s="87"/>
      <c r="G42" s="87"/>
    </row>
    <row r="43" spans="1:7" x14ac:dyDescent="0.2">
      <c r="A43" s="22" t="s">
        <v>9</v>
      </c>
      <c r="B43" s="11" t="s">
        <v>146</v>
      </c>
      <c r="C43" s="7"/>
      <c r="D43" s="1"/>
      <c r="E43" s="1"/>
      <c r="F43" s="1"/>
      <c r="G43" s="1"/>
    </row>
    <row r="44" spans="1:7" x14ac:dyDescent="0.2">
      <c r="A44" s="22" t="s">
        <v>10</v>
      </c>
      <c r="B44" s="11" t="s">
        <v>147</v>
      </c>
      <c r="C44" s="1"/>
      <c r="D44" s="1"/>
      <c r="E44" s="1"/>
      <c r="F44" s="1"/>
      <c r="G44" s="1"/>
    </row>
    <row r="45" spans="1:7" x14ac:dyDescent="0.2">
      <c r="A45" s="22" t="s">
        <v>7</v>
      </c>
      <c r="B45" s="11" t="s">
        <v>147</v>
      </c>
      <c r="C45" s="102"/>
      <c r="D45" s="1"/>
      <c r="E45" s="1"/>
      <c r="F45" s="1"/>
      <c r="G45" s="1"/>
    </row>
    <row r="46" spans="1:7" x14ac:dyDescent="0.2">
      <c r="A46" s="280" t="s">
        <v>3</v>
      </c>
      <c r="B46" s="281"/>
      <c r="C46" s="7"/>
      <c r="D46" s="1"/>
      <c r="E46" s="1"/>
      <c r="F46" s="1"/>
      <c r="G46" s="1"/>
    </row>
    <row r="47" spans="1:7" ht="13.5" customHeight="1" x14ac:dyDescent="0.2">
      <c r="A47" s="50"/>
      <c r="B47" s="23"/>
      <c r="C47" s="8"/>
    </row>
    <row r="48" spans="1:7" x14ac:dyDescent="0.2">
      <c r="A48" s="99" t="s">
        <v>77</v>
      </c>
      <c r="B48" s="10"/>
    </row>
    <row r="49" spans="1:7" x14ac:dyDescent="0.2">
      <c r="A49" s="10"/>
      <c r="B49" s="10"/>
    </row>
    <row r="50" spans="1:7" ht="13.5" customHeight="1" x14ac:dyDescent="0.2">
      <c r="A50" s="389" t="s">
        <v>148</v>
      </c>
      <c r="B50" s="390"/>
      <c r="C50" s="390"/>
      <c r="D50" s="390"/>
      <c r="E50" s="390"/>
      <c r="F50" s="390"/>
      <c r="G50" s="391"/>
    </row>
    <row r="51" spans="1:7" ht="13.5" customHeight="1" x14ac:dyDescent="0.2">
      <c r="A51" s="392"/>
      <c r="B51" s="393"/>
      <c r="C51" s="393"/>
      <c r="D51" s="393"/>
      <c r="E51" s="393"/>
      <c r="F51" s="393"/>
      <c r="G51" s="394"/>
    </row>
    <row r="52" spans="1:7" ht="13.5" customHeight="1" x14ac:dyDescent="0.2">
      <c r="A52" s="395"/>
      <c r="B52" s="396"/>
      <c r="C52" s="396"/>
      <c r="D52" s="396"/>
      <c r="E52" s="396"/>
      <c r="F52" s="396"/>
      <c r="G52" s="397"/>
    </row>
    <row r="53" spans="1:7" x14ac:dyDescent="0.2">
      <c r="C53" s="23"/>
      <c r="G53" s="6" t="s">
        <v>34</v>
      </c>
    </row>
    <row r="54" spans="1:7" ht="13.5" customHeight="1" x14ac:dyDescent="0.2">
      <c r="A54" s="370" t="s">
        <v>0</v>
      </c>
      <c r="B54" s="371"/>
      <c r="C54" s="87"/>
      <c r="D54" s="87"/>
      <c r="E54" s="87"/>
      <c r="F54" s="87"/>
      <c r="G54" s="87"/>
    </row>
    <row r="55" spans="1:7" ht="27" customHeight="1" x14ac:dyDescent="0.2">
      <c r="A55" s="380" t="s">
        <v>14</v>
      </c>
      <c r="B55" s="381"/>
      <c r="C55" s="3"/>
      <c r="D55" s="1"/>
      <c r="E55" s="3"/>
      <c r="F55" s="3"/>
      <c r="G55" s="1"/>
    </row>
    <row r="56" spans="1:7" x14ac:dyDescent="0.2">
      <c r="A56" s="398" t="s">
        <v>149</v>
      </c>
      <c r="B56" s="96" t="s">
        <v>11</v>
      </c>
      <c r="C56" s="1"/>
      <c r="D56" s="1"/>
      <c r="E56" s="3"/>
      <c r="F56" s="3"/>
      <c r="G56" s="1"/>
    </row>
    <row r="57" spans="1:7" x14ac:dyDescent="0.2">
      <c r="A57" s="399"/>
      <c r="B57" s="96" t="s">
        <v>100</v>
      </c>
      <c r="C57" s="1"/>
      <c r="D57" s="1"/>
      <c r="E57" s="3"/>
      <c r="F57" s="3"/>
      <c r="G57" s="1"/>
    </row>
    <row r="58" spans="1:7" x14ac:dyDescent="0.2">
      <c r="A58" s="399"/>
      <c r="B58" s="4" t="s">
        <v>12</v>
      </c>
      <c r="C58" s="1">
        <f>SUM(C56:C57)</f>
        <v>0</v>
      </c>
      <c r="D58" s="1"/>
      <c r="E58" s="3"/>
      <c r="F58" s="3"/>
      <c r="G58" s="1"/>
    </row>
    <row r="59" spans="1:7" ht="26.4" x14ac:dyDescent="0.2">
      <c r="A59" s="400"/>
      <c r="B59" s="95" t="s">
        <v>13</v>
      </c>
      <c r="C59" s="7" t="str">
        <f>IFERROR(C58/C55,"")</f>
        <v/>
      </c>
      <c r="D59" s="7" t="str">
        <f t="shared" ref="D59:G59" si="1">IFERROR(D58/D55,"")</f>
        <v/>
      </c>
      <c r="E59" s="7" t="str">
        <f t="shared" si="1"/>
        <v/>
      </c>
      <c r="F59" s="7" t="str">
        <f t="shared" si="1"/>
        <v/>
      </c>
      <c r="G59" s="7" t="str">
        <f t="shared" si="1"/>
        <v/>
      </c>
    </row>
    <row r="60" spans="1:7" x14ac:dyDescent="0.2">
      <c r="A60" s="353" t="s">
        <v>15</v>
      </c>
      <c r="B60" s="354"/>
      <c r="C60" s="4"/>
      <c r="D60" s="4"/>
      <c r="E60" s="4"/>
      <c r="F60" s="4"/>
      <c r="G60" s="4"/>
    </row>
    <row r="61" spans="1:7" x14ac:dyDescent="0.2">
      <c r="A61" s="379" t="s">
        <v>3</v>
      </c>
      <c r="B61" s="379"/>
      <c r="C61" s="3"/>
      <c r="D61" s="1"/>
      <c r="E61" s="3"/>
      <c r="F61" s="3"/>
      <c r="G61" s="1"/>
    </row>
    <row r="63" spans="1:7" x14ac:dyDescent="0.2">
      <c r="A63" s="99" t="s">
        <v>78</v>
      </c>
      <c r="B63" s="10"/>
    </row>
    <row r="64" spans="1:7" x14ac:dyDescent="0.2">
      <c r="A64" s="10"/>
      <c r="B64" s="10"/>
    </row>
    <row r="65" spans="1:14" x14ac:dyDescent="0.2">
      <c r="A65" s="292" t="s">
        <v>372</v>
      </c>
      <c r="B65" s="374"/>
      <c r="C65" s="374"/>
      <c r="D65" s="374"/>
      <c r="E65" s="374"/>
      <c r="F65" s="374"/>
      <c r="G65" s="375"/>
    </row>
    <row r="66" spans="1:14" x14ac:dyDescent="0.2">
      <c r="A66" s="295"/>
      <c r="B66" s="401"/>
      <c r="C66" s="401"/>
      <c r="D66" s="401"/>
      <c r="E66" s="401"/>
      <c r="F66" s="401"/>
      <c r="G66" s="402"/>
    </row>
    <row r="67" spans="1:14" x14ac:dyDescent="0.2">
      <c r="A67" s="295"/>
      <c r="B67" s="401"/>
      <c r="C67" s="401"/>
      <c r="D67" s="401"/>
      <c r="E67" s="401"/>
      <c r="F67" s="401"/>
      <c r="G67" s="402"/>
    </row>
    <row r="68" spans="1:14" x14ac:dyDescent="0.2">
      <c r="A68" s="376"/>
      <c r="B68" s="377"/>
      <c r="C68" s="377"/>
      <c r="D68" s="377"/>
      <c r="E68" s="377"/>
      <c r="F68" s="377"/>
      <c r="G68" s="378"/>
    </row>
    <row r="69" spans="1:14" x14ac:dyDescent="0.2">
      <c r="A69" s="10"/>
      <c r="B69" s="10"/>
    </row>
    <row r="70" spans="1:14" x14ac:dyDescent="0.2">
      <c r="A70" s="28" t="s">
        <v>0</v>
      </c>
      <c r="B70" s="92" t="s">
        <v>150</v>
      </c>
      <c r="C70" s="87"/>
      <c r="D70" s="87"/>
      <c r="E70" s="87"/>
      <c r="F70" s="87"/>
      <c r="G70" s="87"/>
      <c r="H70" s="9"/>
      <c r="I70" s="9"/>
      <c r="J70" s="9"/>
      <c r="K70" s="9"/>
      <c r="L70" s="9"/>
      <c r="M70" s="9"/>
      <c r="N70" s="23"/>
    </row>
    <row r="71" spans="1:14" x14ac:dyDescent="0.2">
      <c r="A71" s="51"/>
      <c r="B71" s="1" t="s">
        <v>57</v>
      </c>
      <c r="C71" s="87"/>
      <c r="D71" s="87"/>
      <c r="E71" s="87"/>
      <c r="F71" s="87"/>
      <c r="G71" s="87"/>
      <c r="H71" s="9"/>
      <c r="I71" s="9"/>
      <c r="J71" s="9"/>
      <c r="K71" s="9"/>
      <c r="L71" s="9"/>
      <c r="M71" s="9"/>
      <c r="N71" s="23"/>
    </row>
    <row r="72" spans="1:14" x14ac:dyDescent="0.2">
      <c r="A72" s="28" t="s">
        <v>28</v>
      </c>
      <c r="B72" s="11"/>
      <c r="C72" s="48"/>
      <c r="D72" s="48"/>
      <c r="E72" s="1"/>
      <c r="F72" s="1"/>
      <c r="G72" s="7"/>
      <c r="I72" s="8"/>
      <c r="J72" s="24"/>
      <c r="K72" s="8"/>
      <c r="L72" s="25"/>
      <c r="M72" s="8"/>
    </row>
    <row r="73" spans="1:14" ht="26.4" x14ac:dyDescent="0.2">
      <c r="A73" s="27"/>
      <c r="B73" s="95" t="s">
        <v>98</v>
      </c>
      <c r="C73" s="3"/>
      <c r="D73" s="3"/>
      <c r="E73" s="1"/>
      <c r="F73" s="1"/>
      <c r="G73" s="7"/>
      <c r="I73" s="8"/>
      <c r="J73" s="8"/>
      <c r="K73" s="8"/>
      <c r="L73" s="25"/>
      <c r="M73" s="8"/>
    </row>
    <row r="74" spans="1:14" ht="26.4" x14ac:dyDescent="0.2">
      <c r="A74" s="27"/>
      <c r="B74" s="93" t="s">
        <v>99</v>
      </c>
      <c r="C74" s="7" t="str">
        <f>IFERROR(C73/C72,"")</f>
        <v/>
      </c>
      <c r="D74" s="7" t="str">
        <f t="shared" ref="D74:G74" si="2">IFERROR(D73/D72,"")</f>
        <v/>
      </c>
      <c r="E74" s="7" t="str">
        <f t="shared" si="2"/>
        <v/>
      </c>
      <c r="F74" s="7" t="str">
        <f>IFERROR(F73/F72,"")</f>
        <v/>
      </c>
      <c r="G74" s="7" t="str">
        <f t="shared" si="2"/>
        <v/>
      </c>
      <c r="I74" s="8"/>
      <c r="J74" s="8"/>
      <c r="K74" s="8"/>
      <c r="L74" s="25"/>
      <c r="M74" s="8"/>
    </row>
    <row r="75" spans="1:14" ht="14.25" customHeight="1" x14ac:dyDescent="0.2">
      <c r="A75" s="27"/>
      <c r="B75" s="350" t="s">
        <v>151</v>
      </c>
      <c r="C75" s="29"/>
      <c r="D75" s="29"/>
      <c r="E75" s="29"/>
      <c r="F75" s="29"/>
      <c r="G75" s="29"/>
      <c r="I75" s="8"/>
      <c r="J75" s="8"/>
      <c r="K75" s="8"/>
      <c r="L75" s="25"/>
      <c r="M75" s="8"/>
    </row>
    <row r="76" spans="1:14" x14ac:dyDescent="0.2">
      <c r="A76" s="27"/>
      <c r="B76" s="351"/>
      <c r="C76" s="29"/>
      <c r="D76" s="29"/>
      <c r="E76" s="29"/>
      <c r="F76" s="29"/>
      <c r="G76" s="29"/>
      <c r="I76" s="8"/>
      <c r="J76" s="8"/>
      <c r="K76" s="8"/>
      <c r="L76" s="25"/>
      <c r="M76" s="8"/>
    </row>
    <row r="77" spans="1:14" x14ac:dyDescent="0.2">
      <c r="A77" s="26"/>
      <c r="B77" s="352"/>
      <c r="C77" s="29"/>
      <c r="D77" s="29"/>
      <c r="E77" s="29"/>
      <c r="F77" s="29"/>
      <c r="G77" s="29"/>
      <c r="I77" s="8"/>
      <c r="J77" s="8"/>
      <c r="K77" s="8"/>
      <c r="L77" s="25"/>
      <c r="M77" s="8"/>
    </row>
    <row r="78" spans="1:14" x14ac:dyDescent="0.2">
      <c r="A78" s="280" t="s">
        <v>3</v>
      </c>
      <c r="B78" s="281"/>
      <c r="C78" s="29"/>
      <c r="D78" s="29"/>
      <c r="E78" s="1"/>
      <c r="F78" s="1"/>
      <c r="G78" s="7"/>
      <c r="I78" s="8"/>
      <c r="J78" s="8"/>
      <c r="K78" s="8"/>
      <c r="L78" s="25"/>
      <c r="M78" s="8"/>
    </row>
    <row r="79" spans="1:14" x14ac:dyDescent="0.2">
      <c r="C79" s="8"/>
      <c r="D79" s="8"/>
      <c r="G79" s="8"/>
      <c r="I79" s="8"/>
      <c r="J79" s="8"/>
      <c r="K79" s="8"/>
      <c r="L79" s="25"/>
      <c r="M79" s="8"/>
    </row>
    <row r="80" spans="1:14" x14ac:dyDescent="0.2">
      <c r="A80" s="99" t="s">
        <v>79</v>
      </c>
    </row>
    <row r="81" spans="1:8" x14ac:dyDescent="0.2">
      <c r="A81" s="10"/>
    </row>
    <row r="82" spans="1:8" ht="13.5" customHeight="1" x14ac:dyDescent="0.2">
      <c r="A82" s="292" t="s">
        <v>152</v>
      </c>
      <c r="B82" s="374"/>
      <c r="C82" s="374"/>
      <c r="D82" s="374"/>
      <c r="E82" s="374"/>
      <c r="F82" s="374"/>
      <c r="G82" s="375"/>
    </row>
    <row r="83" spans="1:8" x14ac:dyDescent="0.2">
      <c r="A83" s="376"/>
      <c r="B83" s="377"/>
      <c r="C83" s="377"/>
      <c r="D83" s="377"/>
      <c r="E83" s="377"/>
      <c r="F83" s="377"/>
      <c r="G83" s="378"/>
    </row>
    <row r="84" spans="1:8" x14ac:dyDescent="0.2">
      <c r="C84" s="23"/>
      <c r="G84" s="6" t="s">
        <v>42</v>
      </c>
    </row>
    <row r="85" spans="1:8" x14ac:dyDescent="0.2">
      <c r="A85" s="370" t="s">
        <v>0</v>
      </c>
      <c r="B85" s="371"/>
      <c r="C85" s="87"/>
      <c r="D85" s="87"/>
      <c r="E85" s="87"/>
      <c r="F85" s="87"/>
      <c r="G85" s="87"/>
    </row>
    <row r="86" spans="1:8" x14ac:dyDescent="0.2">
      <c r="A86" s="350" t="s">
        <v>97</v>
      </c>
      <c r="B86" s="63" t="s">
        <v>93</v>
      </c>
      <c r="C86" s="34"/>
      <c r="D86" s="1"/>
      <c r="E86" s="1"/>
      <c r="F86" s="1"/>
      <c r="G86" s="1"/>
    </row>
    <row r="87" spans="1:8" x14ac:dyDescent="0.2">
      <c r="A87" s="351"/>
      <c r="B87" s="63" t="s">
        <v>93</v>
      </c>
      <c r="C87" s="34"/>
      <c r="D87" s="1"/>
      <c r="E87" s="1"/>
      <c r="F87" s="1"/>
      <c r="G87" s="1"/>
    </row>
    <row r="88" spans="1:8" x14ac:dyDescent="0.2">
      <c r="A88" s="352"/>
      <c r="B88" s="63" t="s">
        <v>45</v>
      </c>
      <c r="C88" s="34" t="str">
        <f>IFERROR(AVERAGE(C86:C87),"")</f>
        <v/>
      </c>
      <c r="D88" s="34" t="str">
        <f t="shared" ref="D88:G88" si="3">IFERROR(AVERAGE(D86:D87),"")</f>
        <v/>
      </c>
      <c r="E88" s="34" t="str">
        <f t="shared" si="3"/>
        <v/>
      </c>
      <c r="F88" s="34" t="str">
        <f t="shared" si="3"/>
        <v/>
      </c>
      <c r="G88" s="34" t="str">
        <f t="shared" si="3"/>
        <v/>
      </c>
    </row>
    <row r="89" spans="1:8" x14ac:dyDescent="0.2">
      <c r="A89" s="280" t="s">
        <v>3</v>
      </c>
      <c r="B89" s="281"/>
      <c r="C89" s="1"/>
      <c r="D89" s="1"/>
      <c r="E89" s="1"/>
      <c r="F89" s="1"/>
      <c r="G89" s="1"/>
    </row>
    <row r="92" spans="1:8" x14ac:dyDescent="0.2">
      <c r="A92" s="10" t="s">
        <v>153</v>
      </c>
      <c r="F92" s="379" t="s">
        <v>154</v>
      </c>
      <c r="G92" s="379"/>
    </row>
    <row r="93" spans="1:8" x14ac:dyDescent="0.2">
      <c r="A93" s="10"/>
      <c r="F93" s="23"/>
      <c r="G93" s="23"/>
    </row>
    <row r="94" spans="1:8" x14ac:dyDescent="0.2">
      <c r="A94" s="362" t="s">
        <v>155</v>
      </c>
      <c r="B94" s="363"/>
      <c r="C94" s="363"/>
      <c r="D94" s="363"/>
      <c r="E94" s="363"/>
      <c r="F94" s="363"/>
      <c r="G94" s="364"/>
    </row>
    <row r="95" spans="1:8" x14ac:dyDescent="0.2">
      <c r="A95" s="365"/>
      <c r="B95" s="312"/>
      <c r="C95" s="312"/>
      <c r="D95" s="312"/>
      <c r="E95" s="312"/>
      <c r="F95" s="312"/>
      <c r="G95" s="366"/>
      <c r="H95" s="238"/>
    </row>
    <row r="96" spans="1:8" x14ac:dyDescent="0.2">
      <c r="A96" s="367"/>
      <c r="B96" s="368"/>
      <c r="C96" s="368"/>
      <c r="D96" s="368"/>
      <c r="E96" s="368"/>
      <c r="F96" s="368"/>
      <c r="G96" s="369"/>
    </row>
    <row r="97" spans="1:13" x14ac:dyDescent="0.2">
      <c r="C97" s="23"/>
    </row>
    <row r="98" spans="1:13" x14ac:dyDescent="0.2">
      <c r="A98" s="370" t="s">
        <v>0</v>
      </c>
      <c r="B98" s="371"/>
      <c r="C98" s="87"/>
      <c r="D98" s="87"/>
      <c r="E98" s="87"/>
      <c r="F98" s="87"/>
      <c r="G98" s="87"/>
    </row>
    <row r="99" spans="1:13" x14ac:dyDescent="0.2">
      <c r="A99" s="372" t="s">
        <v>156</v>
      </c>
      <c r="B99" s="11"/>
      <c r="C99" s="1"/>
      <c r="D99" s="1"/>
      <c r="E99" s="1"/>
      <c r="F99" s="1"/>
      <c r="G99" s="1"/>
      <c r="K99" s="387"/>
      <c r="L99" s="388"/>
      <c r="M99" s="388"/>
    </row>
    <row r="100" spans="1:13" ht="27" customHeight="1" x14ac:dyDescent="0.2">
      <c r="A100" s="373"/>
      <c r="B100" s="2" t="s">
        <v>101</v>
      </c>
      <c r="C100" s="1"/>
      <c r="D100" s="1"/>
      <c r="E100" s="1"/>
      <c r="F100" s="1"/>
      <c r="G100" s="1"/>
      <c r="K100" s="388"/>
      <c r="L100" s="388"/>
      <c r="M100" s="388"/>
    </row>
    <row r="101" spans="1:13" x14ac:dyDescent="0.2">
      <c r="A101" s="280" t="s">
        <v>3</v>
      </c>
      <c r="B101" s="281"/>
      <c r="C101" s="1"/>
      <c r="D101" s="1"/>
      <c r="E101" s="1"/>
      <c r="F101" s="1"/>
      <c r="G101" s="1"/>
    </row>
  </sheetData>
  <mergeCells count="33">
    <mergeCell ref="K99:M100"/>
    <mergeCell ref="A35:B35"/>
    <mergeCell ref="A39:G40"/>
    <mergeCell ref="A27:B27"/>
    <mergeCell ref="A33:B33"/>
    <mergeCell ref="A42:B42"/>
    <mergeCell ref="A46:B46"/>
    <mergeCell ref="A50:G52"/>
    <mergeCell ref="A54:B54"/>
    <mergeCell ref="A55:B55"/>
    <mergeCell ref="A56:A59"/>
    <mergeCell ref="A60:B60"/>
    <mergeCell ref="A61:B61"/>
    <mergeCell ref="A65:G68"/>
    <mergeCell ref="B75:B77"/>
    <mergeCell ref="A78:B78"/>
    <mergeCell ref="A3:G4"/>
    <mergeCell ref="A28:B28"/>
    <mergeCell ref="A34:B34"/>
    <mergeCell ref="A8:G11"/>
    <mergeCell ref="A13:B13"/>
    <mergeCell ref="A19:B19"/>
    <mergeCell ref="A29:B29"/>
    <mergeCell ref="A23:G25"/>
    <mergeCell ref="A94:G96"/>
    <mergeCell ref="A98:B98"/>
    <mergeCell ref="A99:A100"/>
    <mergeCell ref="A101:B101"/>
    <mergeCell ref="A82:G83"/>
    <mergeCell ref="A85:B85"/>
    <mergeCell ref="A86:A88"/>
    <mergeCell ref="A89:B89"/>
    <mergeCell ref="F92:G92"/>
  </mergeCells>
  <phoneticPr fontId="2"/>
  <dataValidations count="5">
    <dataValidation type="list" allowBlank="1" showInputMessage="1" showErrorMessage="1" sqref="C60:G60" xr:uid="{00000000-0002-0000-0600-000000000000}">
      <formula1>"有,無"</formula1>
    </dataValidation>
    <dataValidation type="list" allowBlank="1" showInputMessage="1" showErrorMessage="1" sqref="C14:G14" xr:uid="{00000000-0002-0000-0600-000001000000}">
      <formula1>"製材,2×4,合単板,LVL,集成材"</formula1>
    </dataValidation>
    <dataValidation type="list" allowBlank="1" showInputMessage="1" showErrorMessage="1" sqref="C75:G77" xr:uid="{00000000-0002-0000-0600-000002000000}">
      <formula1>"柱材,横架材,土台,内装材,合板,紙,発電,その他"</formula1>
    </dataValidation>
    <dataValidation type="list" allowBlank="1" showInputMessage="1" showErrorMessage="1" sqref="C71:G71" xr:uid="{00000000-0002-0000-0600-000003000000}">
      <formula1>"m3,トン"</formula1>
    </dataValidation>
    <dataValidation type="list" allowBlank="1" showInputMessage="1" showErrorMessage="1" sqref="C99:G100" xr:uid="{00000000-0002-0000-0600-000004000000}">
      <formula1>"1件,2件,3件,4件,5件以上"</formula1>
    </dataValidation>
  </dataValidations>
  <pageMargins left="0.70866141732283472" right="0.70866141732283472" top="0.74803149606299213" bottom="0.74803149606299213" header="0.31496062992125984" footer="0.31496062992125984"/>
  <pageSetup paperSize="9" scale="98" orientation="portrait" r:id="rId1"/>
  <rowBreaks count="1" manualBreakCount="1">
    <brk id="47" max="6"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6F7829-79C8-40E7-A6E2-AF0A51831BAA}">
  <sheetPr>
    <tabColor rgb="FF0070C0"/>
  </sheetPr>
  <dimension ref="A1:H141"/>
  <sheetViews>
    <sheetView view="pageBreakPreview" topLeftCell="A61" zoomScale="115" zoomScaleNormal="100" zoomScaleSheetLayoutView="115" workbookViewId="0">
      <selection activeCell="G139" sqref="G139"/>
    </sheetView>
  </sheetViews>
  <sheetFormatPr defaultRowHeight="13.2" x14ac:dyDescent="0.2"/>
  <cols>
    <col min="1" max="1" width="14.6640625" customWidth="1"/>
    <col min="2" max="2" width="13.6640625" customWidth="1"/>
    <col min="3" max="7" width="11.6640625" customWidth="1"/>
    <col min="8" max="9" width="9.6640625" customWidth="1"/>
  </cols>
  <sheetData>
    <row r="1" spans="1:7" x14ac:dyDescent="0.2">
      <c r="A1" s="10" t="s">
        <v>157</v>
      </c>
      <c r="B1" s="160"/>
      <c r="C1" s="160"/>
      <c r="D1" s="160"/>
      <c r="E1" s="160"/>
      <c r="F1" s="160"/>
    </row>
    <row r="2" spans="1:7" x14ac:dyDescent="0.2">
      <c r="A2" s="64"/>
      <c r="B2" s="164"/>
      <c r="C2" s="164"/>
      <c r="D2" s="164"/>
      <c r="E2" s="164"/>
      <c r="F2" s="164"/>
      <c r="G2" s="165"/>
    </row>
    <row r="3" spans="1:7" x14ac:dyDescent="0.2">
      <c r="A3" s="370" t="s">
        <v>144</v>
      </c>
      <c r="B3" s="371"/>
      <c r="C3" s="87"/>
      <c r="D3" s="87"/>
      <c r="E3" s="87"/>
      <c r="F3" s="87"/>
      <c r="G3" s="87"/>
    </row>
    <row r="4" spans="1:7" ht="27" customHeight="1" x14ac:dyDescent="0.2">
      <c r="A4" s="416" t="s">
        <v>102</v>
      </c>
      <c r="B4" s="33" t="s">
        <v>31</v>
      </c>
      <c r="C4" s="5"/>
      <c r="D4" s="5"/>
      <c r="E4" s="1"/>
      <c r="F4" s="1"/>
      <c r="G4" s="1"/>
    </row>
    <row r="5" spans="1:7" ht="27" customHeight="1" x14ac:dyDescent="0.2">
      <c r="A5" s="416"/>
      <c r="B5" s="32" t="s">
        <v>32</v>
      </c>
      <c r="C5" s="5"/>
      <c r="D5" s="5"/>
      <c r="E5" s="1"/>
      <c r="F5" s="1"/>
      <c r="G5" s="1"/>
    </row>
    <row r="6" spans="1:7" ht="27" customHeight="1" x14ac:dyDescent="0.2">
      <c r="A6" s="350" t="s">
        <v>43</v>
      </c>
      <c r="B6" s="32" t="s">
        <v>29</v>
      </c>
      <c r="C6" s="1"/>
      <c r="D6" s="5"/>
      <c r="E6" s="1"/>
      <c r="F6" s="1"/>
      <c r="G6" s="1"/>
    </row>
    <row r="7" spans="1:7" ht="27" customHeight="1" x14ac:dyDescent="0.2">
      <c r="A7" s="352"/>
      <c r="B7" s="33" t="s">
        <v>30</v>
      </c>
      <c r="C7" s="5"/>
      <c r="D7" s="5"/>
      <c r="E7" s="1"/>
      <c r="F7" s="1"/>
      <c r="G7" s="1"/>
    </row>
    <row r="8" spans="1:7" ht="52.8" x14ac:dyDescent="0.2">
      <c r="A8" s="95" t="s">
        <v>68</v>
      </c>
      <c r="B8" s="32" t="s">
        <v>33</v>
      </c>
      <c r="C8" s="5"/>
      <c r="D8" s="5"/>
      <c r="E8" s="1"/>
      <c r="F8" s="1"/>
      <c r="G8" s="1"/>
    </row>
    <row r="9" spans="1:7" x14ac:dyDescent="0.2">
      <c r="A9" s="280" t="s">
        <v>3</v>
      </c>
      <c r="B9" s="281"/>
      <c r="C9" s="3"/>
      <c r="D9" s="3"/>
      <c r="E9" s="1"/>
      <c r="F9" s="1"/>
      <c r="G9" s="1"/>
    </row>
    <row r="10" spans="1:7" x14ac:dyDescent="0.2">
      <c r="A10" s="23"/>
      <c r="B10" s="23"/>
      <c r="C10" s="24"/>
      <c r="D10" s="24"/>
    </row>
    <row r="11" spans="1:7" x14ac:dyDescent="0.2">
      <c r="A11" s="50"/>
      <c r="B11" s="50"/>
      <c r="C11" s="24"/>
      <c r="D11" s="24"/>
    </row>
    <row r="12" spans="1:7" x14ac:dyDescent="0.2">
      <c r="A12" s="10" t="s">
        <v>159</v>
      </c>
      <c r="F12" s="379" t="s">
        <v>160</v>
      </c>
      <c r="G12" s="379"/>
    </row>
    <row r="13" spans="1:7" ht="13.5" customHeight="1" x14ac:dyDescent="0.2">
      <c r="A13" s="10"/>
      <c r="F13" s="23"/>
      <c r="G13" s="23"/>
    </row>
    <row r="14" spans="1:7" ht="13.5" customHeight="1" x14ac:dyDescent="0.2">
      <c r="A14" s="362" t="s">
        <v>161</v>
      </c>
      <c r="B14" s="363"/>
      <c r="C14" s="363"/>
      <c r="D14" s="363"/>
      <c r="E14" s="363"/>
      <c r="F14" s="363"/>
      <c r="G14" s="364"/>
    </row>
    <row r="15" spans="1:7" ht="13.5" customHeight="1" x14ac:dyDescent="0.2">
      <c r="A15" s="365"/>
      <c r="B15" s="312"/>
      <c r="C15" s="312"/>
      <c r="D15" s="312"/>
      <c r="E15" s="312"/>
      <c r="F15" s="312"/>
      <c r="G15" s="366"/>
    </row>
    <row r="16" spans="1:7" ht="13.5" customHeight="1" x14ac:dyDescent="0.2">
      <c r="A16" s="365"/>
      <c r="B16" s="312"/>
      <c r="C16" s="312"/>
      <c r="D16" s="312"/>
      <c r="E16" s="312"/>
      <c r="F16" s="312"/>
      <c r="G16" s="366"/>
    </row>
    <row r="17" spans="1:7" ht="13.5" customHeight="1" x14ac:dyDescent="0.2">
      <c r="A17" s="365"/>
      <c r="B17" s="312"/>
      <c r="C17" s="312"/>
      <c r="D17" s="312"/>
      <c r="E17" s="312"/>
      <c r="F17" s="312"/>
      <c r="G17" s="366"/>
    </row>
    <row r="18" spans="1:7" ht="13.5" customHeight="1" x14ac:dyDescent="0.2">
      <c r="A18" s="367"/>
      <c r="B18" s="368"/>
      <c r="C18" s="368"/>
      <c r="D18" s="368"/>
      <c r="E18" s="368"/>
      <c r="F18" s="368"/>
      <c r="G18" s="369"/>
    </row>
    <row r="19" spans="1:7" x14ac:dyDescent="0.2">
      <c r="C19" s="23"/>
      <c r="D19" s="23"/>
    </row>
    <row r="20" spans="1:7" x14ac:dyDescent="0.2">
      <c r="A20" s="370" t="s">
        <v>144</v>
      </c>
      <c r="B20" s="371"/>
      <c r="C20" s="87"/>
      <c r="D20" s="87"/>
      <c r="E20" s="87"/>
      <c r="F20" s="87"/>
      <c r="G20" s="87"/>
    </row>
    <row r="21" spans="1:7" x14ac:dyDescent="0.2">
      <c r="A21" s="380" t="s">
        <v>16</v>
      </c>
      <c r="B21" s="381"/>
      <c r="C21" s="31"/>
      <c r="D21" s="31"/>
      <c r="E21" s="31"/>
      <c r="F21" s="31"/>
      <c r="G21" s="31"/>
    </row>
    <row r="22" spans="1:7" x14ac:dyDescent="0.2">
      <c r="A22" s="380" t="s">
        <v>63</v>
      </c>
      <c r="B22" s="381"/>
      <c r="C22" s="31"/>
      <c r="D22" s="31"/>
      <c r="E22" s="31"/>
      <c r="F22" s="31"/>
      <c r="G22" s="31"/>
    </row>
    <row r="23" spans="1:7" x14ac:dyDescent="0.2">
      <c r="A23" s="280" t="s">
        <v>3</v>
      </c>
      <c r="B23" s="281"/>
      <c r="C23" s="16"/>
      <c r="D23" s="14"/>
      <c r="E23" s="1"/>
      <c r="F23" s="1"/>
      <c r="G23" s="1"/>
    </row>
    <row r="24" spans="1:7" x14ac:dyDescent="0.2">
      <c r="A24" s="23"/>
      <c r="B24" s="23"/>
      <c r="C24" s="59"/>
      <c r="D24" s="6"/>
    </row>
    <row r="25" spans="1:7" ht="13.5" customHeight="1" x14ac:dyDescent="0.2"/>
    <row r="26" spans="1:7" ht="13.5" customHeight="1" x14ac:dyDescent="0.2">
      <c r="A26" s="10" t="s">
        <v>186</v>
      </c>
      <c r="F26" s="379" t="s">
        <v>162</v>
      </c>
      <c r="G26" s="379"/>
    </row>
    <row r="27" spans="1:7" ht="13.5" customHeight="1" x14ac:dyDescent="0.2">
      <c r="A27" s="64" t="s">
        <v>64</v>
      </c>
    </row>
    <row r="29" spans="1:7" x14ac:dyDescent="0.2">
      <c r="A29" s="362" t="s">
        <v>187</v>
      </c>
      <c r="B29" s="419"/>
      <c r="C29" s="419"/>
      <c r="D29" s="419"/>
      <c r="E29" s="419"/>
      <c r="F29" s="419"/>
      <c r="G29" s="420"/>
    </row>
    <row r="30" spans="1:7" x14ac:dyDescent="0.2">
      <c r="A30" s="365"/>
      <c r="B30" s="421"/>
      <c r="C30" s="421"/>
      <c r="D30" s="421"/>
      <c r="E30" s="421"/>
      <c r="F30" s="421"/>
      <c r="G30" s="422"/>
    </row>
    <row r="31" spans="1:7" x14ac:dyDescent="0.2">
      <c r="A31" s="423"/>
      <c r="B31" s="421"/>
      <c r="C31" s="421"/>
      <c r="D31" s="421"/>
      <c r="E31" s="421"/>
      <c r="F31" s="421"/>
      <c r="G31" s="422"/>
    </row>
    <row r="32" spans="1:7" x14ac:dyDescent="0.2">
      <c r="A32" s="424"/>
      <c r="B32" s="425"/>
      <c r="C32" s="425"/>
      <c r="D32" s="425"/>
      <c r="E32" s="425"/>
      <c r="F32" s="425"/>
      <c r="G32" s="426"/>
    </row>
    <row r="33" spans="1:7" x14ac:dyDescent="0.2">
      <c r="C33" s="23"/>
      <c r="D33" s="23"/>
    </row>
    <row r="34" spans="1:7" x14ac:dyDescent="0.2">
      <c r="A34" s="347" t="s">
        <v>0</v>
      </c>
      <c r="B34" s="349"/>
      <c r="C34" s="87"/>
      <c r="D34" s="87"/>
      <c r="E34" s="87"/>
      <c r="F34" s="87"/>
      <c r="G34" s="87"/>
    </row>
    <row r="35" spans="1:7" x14ac:dyDescent="0.2">
      <c r="A35" s="355" t="s">
        <v>22</v>
      </c>
      <c r="B35" s="356"/>
      <c r="C35" s="31"/>
      <c r="D35" s="31"/>
      <c r="E35" s="15"/>
      <c r="F35" s="15"/>
      <c r="G35" s="1"/>
    </row>
    <row r="36" spans="1:7" x14ac:dyDescent="0.2">
      <c r="A36" s="380" t="s">
        <v>21</v>
      </c>
      <c r="B36" s="381"/>
      <c r="C36" s="96"/>
      <c r="D36" s="96"/>
      <c r="E36" s="96"/>
      <c r="F36" s="96"/>
      <c r="G36" s="96"/>
    </row>
    <row r="37" spans="1:7" x14ac:dyDescent="0.2">
      <c r="A37" s="417" t="s">
        <v>3</v>
      </c>
      <c r="B37" s="418"/>
      <c r="C37" s="31"/>
      <c r="D37" s="87"/>
      <c r="E37" s="15"/>
      <c r="F37" s="15"/>
      <c r="G37" s="1"/>
    </row>
    <row r="38" spans="1:7" ht="13.5" customHeight="1" x14ac:dyDescent="0.2"/>
    <row r="39" spans="1:7" ht="13.5" customHeight="1" x14ac:dyDescent="0.2">
      <c r="A39" s="64" t="s">
        <v>65</v>
      </c>
    </row>
    <row r="41" spans="1:7" x14ac:dyDescent="0.2">
      <c r="A41" s="362" t="s">
        <v>188</v>
      </c>
      <c r="B41" s="419"/>
      <c r="C41" s="419"/>
      <c r="D41" s="419"/>
      <c r="E41" s="419"/>
      <c r="F41" s="419"/>
      <c r="G41" s="420"/>
    </row>
    <row r="42" spans="1:7" x14ac:dyDescent="0.2">
      <c r="A42" s="365"/>
      <c r="B42" s="421"/>
      <c r="C42" s="421"/>
      <c r="D42" s="421"/>
      <c r="E42" s="421"/>
      <c r="F42" s="421"/>
      <c r="G42" s="422"/>
    </row>
    <row r="43" spans="1:7" x14ac:dyDescent="0.2">
      <c r="A43" s="423"/>
      <c r="B43" s="421"/>
      <c r="C43" s="421"/>
      <c r="D43" s="421"/>
      <c r="E43" s="421"/>
      <c r="F43" s="421"/>
      <c r="G43" s="422"/>
    </row>
    <row r="44" spans="1:7" x14ac:dyDescent="0.2">
      <c r="A44" s="424"/>
      <c r="B44" s="425"/>
      <c r="C44" s="425"/>
      <c r="D44" s="425"/>
      <c r="E44" s="425"/>
      <c r="F44" s="425"/>
      <c r="G44" s="426"/>
    </row>
    <row r="45" spans="1:7" x14ac:dyDescent="0.2">
      <c r="C45" s="23"/>
      <c r="D45" s="23"/>
    </row>
    <row r="46" spans="1:7" x14ac:dyDescent="0.2">
      <c r="A46" s="347" t="s">
        <v>66</v>
      </c>
      <c r="B46" s="349"/>
      <c r="C46" s="56"/>
      <c r="D46" s="56"/>
      <c r="E46" s="56"/>
      <c r="F46" s="56"/>
      <c r="G46" s="56"/>
    </row>
    <row r="47" spans="1:7" x14ac:dyDescent="0.2">
      <c r="A47" s="355" t="s">
        <v>22</v>
      </c>
      <c r="B47" s="356"/>
      <c r="C47" s="31"/>
      <c r="D47" s="31"/>
      <c r="E47" s="15"/>
      <c r="F47" s="15"/>
      <c r="G47" s="1"/>
    </row>
    <row r="48" spans="1:7" ht="13.5" customHeight="1" x14ac:dyDescent="0.2">
      <c r="A48" s="380" t="s">
        <v>21</v>
      </c>
      <c r="B48" s="381"/>
      <c r="C48" s="96"/>
      <c r="D48" s="96"/>
      <c r="E48" s="96"/>
      <c r="F48" s="96"/>
      <c r="G48" s="96"/>
    </row>
    <row r="49" spans="1:8" x14ac:dyDescent="0.2">
      <c r="A49" s="417" t="s">
        <v>3</v>
      </c>
      <c r="B49" s="418"/>
      <c r="C49" s="31"/>
      <c r="D49" s="87"/>
      <c r="E49" s="15"/>
      <c r="F49" s="15"/>
      <c r="G49" s="1"/>
    </row>
    <row r="52" spans="1:8" x14ac:dyDescent="0.2">
      <c r="A52" s="10" t="s">
        <v>163</v>
      </c>
      <c r="F52" s="280" t="s">
        <v>164</v>
      </c>
      <c r="G52" s="281"/>
    </row>
    <row r="53" spans="1:8" x14ac:dyDescent="0.2">
      <c r="A53" s="10"/>
      <c r="F53" s="23"/>
      <c r="G53" s="23"/>
    </row>
    <row r="54" spans="1:8" x14ac:dyDescent="0.2">
      <c r="A54" s="292" t="s">
        <v>165</v>
      </c>
      <c r="B54" s="374"/>
      <c r="C54" s="374"/>
      <c r="D54" s="374"/>
      <c r="E54" s="374"/>
      <c r="F54" s="374"/>
      <c r="G54" s="375"/>
    </row>
    <row r="55" spans="1:8" x14ac:dyDescent="0.2">
      <c r="A55" s="376"/>
      <c r="B55" s="377"/>
      <c r="C55" s="377"/>
      <c r="D55" s="377"/>
      <c r="E55" s="377"/>
      <c r="F55" s="377"/>
      <c r="G55" s="378"/>
    </row>
    <row r="56" spans="1:8" x14ac:dyDescent="0.2">
      <c r="C56" s="23"/>
      <c r="D56" s="23"/>
    </row>
    <row r="57" spans="1:8" ht="13.5" customHeight="1" x14ac:dyDescent="0.2">
      <c r="A57" s="370" t="s">
        <v>144</v>
      </c>
      <c r="B57" s="371"/>
      <c r="C57" s="87"/>
      <c r="D57" s="87"/>
      <c r="E57" s="87"/>
      <c r="F57" s="87"/>
      <c r="G57" s="87"/>
      <c r="H57" s="23"/>
    </row>
    <row r="58" spans="1:8" ht="13.5" customHeight="1" x14ac:dyDescent="0.2">
      <c r="A58" s="353" t="s">
        <v>69</v>
      </c>
      <c r="B58" s="354"/>
      <c r="C58" s="86"/>
      <c r="D58" s="86"/>
      <c r="E58" s="86"/>
      <c r="F58" s="86"/>
      <c r="G58" s="86"/>
    </row>
    <row r="59" spans="1:8" ht="13.5" customHeight="1" x14ac:dyDescent="0.2">
      <c r="A59" s="282" t="s">
        <v>18</v>
      </c>
      <c r="B59" s="282"/>
      <c r="C59" s="86"/>
      <c r="D59" s="86"/>
      <c r="E59" s="86"/>
      <c r="F59" s="86"/>
      <c r="G59" s="86"/>
    </row>
    <row r="60" spans="1:8" ht="13.5" customHeight="1" x14ac:dyDescent="0.2">
      <c r="A60" s="282" t="s">
        <v>19</v>
      </c>
      <c r="B60" s="282"/>
      <c r="C60" s="86"/>
      <c r="D60" s="86"/>
      <c r="E60" s="86"/>
      <c r="F60" s="86"/>
      <c r="G60" s="86"/>
    </row>
    <row r="61" spans="1:8" ht="13.5" customHeight="1" x14ac:dyDescent="0.2">
      <c r="A61" s="282" t="s">
        <v>20</v>
      </c>
      <c r="B61" s="282"/>
      <c r="C61" s="86"/>
      <c r="D61" s="86"/>
      <c r="E61" s="86"/>
      <c r="F61" s="86"/>
      <c r="G61" s="86"/>
    </row>
    <row r="62" spans="1:8" ht="41.25" customHeight="1" x14ac:dyDescent="0.2">
      <c r="A62" s="353" t="s">
        <v>166</v>
      </c>
      <c r="B62" s="354"/>
      <c r="C62" s="86"/>
      <c r="D62" s="86"/>
      <c r="E62" s="86"/>
      <c r="F62" s="86"/>
      <c r="G62" s="86"/>
    </row>
    <row r="63" spans="1:8" ht="39.75" customHeight="1" x14ac:dyDescent="0.2">
      <c r="A63" s="353" t="s">
        <v>167</v>
      </c>
      <c r="B63" s="354"/>
      <c r="C63" s="86"/>
      <c r="D63" s="86"/>
      <c r="E63" s="86"/>
      <c r="F63" s="86"/>
      <c r="G63" s="86"/>
    </row>
    <row r="64" spans="1:8" ht="13.5" customHeight="1" x14ac:dyDescent="0.2">
      <c r="A64" s="359" t="s">
        <v>3</v>
      </c>
      <c r="B64" s="361"/>
      <c r="C64" s="86"/>
      <c r="D64" s="86"/>
      <c r="E64" s="4"/>
      <c r="F64" s="4"/>
      <c r="G64" s="4"/>
    </row>
    <row r="65" spans="1:7" ht="13.5" customHeight="1" x14ac:dyDescent="0.2">
      <c r="A65" s="13"/>
      <c r="B65" s="13"/>
      <c r="C65" s="58"/>
      <c r="D65" s="58"/>
      <c r="E65" s="23"/>
      <c r="F65" s="23"/>
      <c r="G65" s="23"/>
    </row>
    <row r="67" spans="1:7" x14ac:dyDescent="0.2">
      <c r="A67" s="10" t="s">
        <v>168</v>
      </c>
      <c r="F67" s="379" t="s">
        <v>169</v>
      </c>
      <c r="G67" s="379"/>
    </row>
    <row r="68" spans="1:7" x14ac:dyDescent="0.2">
      <c r="A68" s="10"/>
      <c r="F68" s="23"/>
      <c r="G68" s="23"/>
    </row>
    <row r="69" spans="1:7" x14ac:dyDescent="0.2">
      <c r="A69" s="292" t="s">
        <v>170</v>
      </c>
      <c r="B69" s="374"/>
      <c r="C69" s="374"/>
      <c r="D69" s="374"/>
      <c r="E69" s="374"/>
      <c r="F69" s="374"/>
      <c r="G69" s="375"/>
    </row>
    <row r="70" spans="1:7" x14ac:dyDescent="0.2">
      <c r="A70" s="376"/>
      <c r="B70" s="377"/>
      <c r="C70" s="377"/>
      <c r="D70" s="377"/>
      <c r="E70" s="377"/>
      <c r="F70" s="377"/>
      <c r="G70" s="378"/>
    </row>
    <row r="71" spans="1:7" x14ac:dyDescent="0.2">
      <c r="B71" s="23"/>
    </row>
    <row r="72" spans="1:7" ht="13.5" customHeight="1" x14ac:dyDescent="0.2">
      <c r="A72" s="370" t="s">
        <v>144</v>
      </c>
      <c r="B72" s="371"/>
      <c r="C72" s="87"/>
      <c r="D72" s="87"/>
      <c r="E72" s="87"/>
      <c r="F72" s="87"/>
      <c r="G72" s="87"/>
    </row>
    <row r="73" spans="1:7" ht="70.5" customHeight="1" x14ac:dyDescent="0.2">
      <c r="A73" s="429" t="s">
        <v>171</v>
      </c>
      <c r="B73" s="430"/>
      <c r="C73" s="86"/>
      <c r="D73" s="86"/>
      <c r="E73" s="86"/>
      <c r="F73" s="86"/>
      <c r="G73" s="86"/>
    </row>
    <row r="74" spans="1:7" ht="70.5" customHeight="1" x14ac:dyDescent="0.2">
      <c r="A74" s="429" t="s">
        <v>172</v>
      </c>
      <c r="B74" s="430"/>
      <c r="C74" s="86"/>
      <c r="D74" s="86"/>
      <c r="E74" s="86"/>
      <c r="F74" s="86"/>
      <c r="G74" s="86"/>
    </row>
    <row r="75" spans="1:7" ht="70.5" customHeight="1" x14ac:dyDescent="0.2">
      <c r="A75" s="429" t="s">
        <v>173</v>
      </c>
      <c r="B75" s="430"/>
      <c r="C75" s="86"/>
      <c r="D75" s="86"/>
      <c r="E75" s="86"/>
      <c r="F75" s="86"/>
      <c r="G75" s="86"/>
    </row>
    <row r="76" spans="1:7" x14ac:dyDescent="0.2">
      <c r="A76" s="280" t="s">
        <v>3</v>
      </c>
      <c r="B76" s="281"/>
      <c r="C76" s="86"/>
      <c r="D76" s="86"/>
      <c r="E76" s="2"/>
      <c r="F76" s="2"/>
      <c r="G76" s="2"/>
    </row>
    <row r="79" spans="1:7" x14ac:dyDescent="0.2">
      <c r="A79" s="173" t="s">
        <v>193</v>
      </c>
      <c r="B79" s="170"/>
      <c r="C79" s="170"/>
      <c r="D79" s="170"/>
      <c r="E79" s="170"/>
      <c r="F79" s="431" t="s">
        <v>174</v>
      </c>
      <c r="G79" s="431"/>
    </row>
    <row r="80" spans="1:7" x14ac:dyDescent="0.2">
      <c r="A80" s="174"/>
      <c r="B80" s="170"/>
      <c r="C80" s="170"/>
      <c r="D80" s="170"/>
      <c r="E80" s="170"/>
      <c r="F80" s="170"/>
      <c r="G80" s="170"/>
    </row>
    <row r="81" spans="1:7" x14ac:dyDescent="0.2">
      <c r="A81" s="432" t="s">
        <v>192</v>
      </c>
      <c r="B81" s="433"/>
      <c r="C81" s="433"/>
      <c r="D81" s="433"/>
      <c r="E81" s="433"/>
      <c r="F81" s="433"/>
      <c r="G81" s="434"/>
    </row>
    <row r="82" spans="1:7" x14ac:dyDescent="0.2">
      <c r="A82" s="435"/>
      <c r="B82" s="436"/>
      <c r="C82" s="436"/>
      <c r="D82" s="436"/>
      <c r="E82" s="436"/>
      <c r="F82" s="436"/>
      <c r="G82" s="437"/>
    </row>
    <row r="83" spans="1:7" x14ac:dyDescent="0.2">
      <c r="A83" s="170"/>
      <c r="B83" s="175"/>
      <c r="C83" s="170"/>
      <c r="D83" s="170"/>
      <c r="E83" s="170"/>
      <c r="F83" s="170"/>
      <c r="G83" s="170"/>
    </row>
    <row r="84" spans="1:7" ht="13.5" customHeight="1" x14ac:dyDescent="0.2">
      <c r="A84" s="438" t="s">
        <v>144</v>
      </c>
      <c r="B84" s="439"/>
      <c r="C84" s="176"/>
      <c r="D84" s="176"/>
      <c r="E84" s="176"/>
      <c r="F84" s="176"/>
      <c r="G84" s="176"/>
    </row>
    <row r="85" spans="1:7" ht="40.5" customHeight="1" x14ac:dyDescent="0.2">
      <c r="A85" s="427" t="s">
        <v>314</v>
      </c>
      <c r="B85" s="428"/>
      <c r="C85" s="177"/>
      <c r="D85" s="177"/>
      <c r="E85" s="177"/>
      <c r="F85" s="177"/>
      <c r="G85" s="177"/>
    </row>
    <row r="86" spans="1:7" ht="13.2" customHeight="1" x14ac:dyDescent="0.2">
      <c r="A86" s="178"/>
      <c r="B86" s="179"/>
      <c r="C86" s="180"/>
      <c r="D86" s="180"/>
      <c r="E86" s="180"/>
      <c r="F86" s="180"/>
      <c r="G86" s="180"/>
    </row>
    <row r="87" spans="1:7" ht="13.2" customHeight="1" x14ac:dyDescent="0.2">
      <c r="A87" s="156"/>
      <c r="B87" s="157"/>
      <c r="C87" s="158"/>
      <c r="D87" s="158"/>
      <c r="E87" s="158"/>
      <c r="F87" s="158"/>
      <c r="G87" s="158"/>
    </row>
    <row r="88" spans="1:7" ht="21" customHeight="1" x14ac:dyDescent="0.2">
      <c r="A88" s="181" t="s">
        <v>315</v>
      </c>
      <c r="B88" s="170"/>
      <c r="C88" s="170"/>
      <c r="D88" s="170"/>
      <c r="E88" s="170"/>
      <c r="F88" s="431" t="s">
        <v>368</v>
      </c>
      <c r="G88" s="431"/>
    </row>
    <row r="89" spans="1:7" x14ac:dyDescent="0.2">
      <c r="A89" s="174"/>
      <c r="B89" s="170"/>
      <c r="C89" s="170"/>
      <c r="D89" s="170"/>
      <c r="E89" s="170"/>
      <c r="F89" s="170"/>
      <c r="G89" s="170"/>
    </row>
    <row r="90" spans="1:7" x14ac:dyDescent="0.2">
      <c r="A90" s="441" t="s">
        <v>192</v>
      </c>
      <c r="B90" s="433"/>
      <c r="C90" s="433"/>
      <c r="D90" s="433"/>
      <c r="E90" s="433"/>
      <c r="F90" s="433"/>
      <c r="G90" s="434"/>
    </row>
    <row r="91" spans="1:7" x14ac:dyDescent="0.2">
      <c r="A91" s="435"/>
      <c r="B91" s="436"/>
      <c r="C91" s="436"/>
      <c r="D91" s="436"/>
      <c r="E91" s="436"/>
      <c r="F91" s="436"/>
      <c r="G91" s="437"/>
    </row>
    <row r="92" spans="1:7" x14ac:dyDescent="0.2">
      <c r="A92" s="159"/>
      <c r="B92" s="159"/>
      <c r="C92" s="159"/>
      <c r="D92" s="159"/>
      <c r="E92" s="159"/>
      <c r="F92" s="159"/>
      <c r="G92" s="159"/>
    </row>
    <row r="93" spans="1:7" ht="13.5" customHeight="1" x14ac:dyDescent="0.2">
      <c r="A93" s="438" t="s">
        <v>144</v>
      </c>
      <c r="B93" s="439"/>
      <c r="C93" s="176"/>
      <c r="D93" s="176"/>
      <c r="E93" s="176"/>
      <c r="F93" s="176"/>
      <c r="G93" s="176"/>
    </row>
    <row r="94" spans="1:7" ht="40.5" customHeight="1" x14ac:dyDescent="0.2">
      <c r="A94" s="427" t="s">
        <v>316</v>
      </c>
      <c r="B94" s="442"/>
      <c r="C94" s="177"/>
      <c r="D94" s="177"/>
      <c r="E94" s="182"/>
      <c r="F94" s="182"/>
      <c r="G94" s="182"/>
    </row>
    <row r="95" spans="1:7" ht="40.5" customHeight="1" x14ac:dyDescent="0.2">
      <c r="A95" s="427" t="s">
        <v>317</v>
      </c>
      <c r="B95" s="442"/>
      <c r="C95" s="177"/>
      <c r="D95" s="177"/>
      <c r="E95" s="182"/>
      <c r="F95" s="182"/>
      <c r="G95" s="182"/>
    </row>
    <row r="96" spans="1:7" x14ac:dyDescent="0.2">
      <c r="A96" s="170"/>
      <c r="B96" s="170"/>
      <c r="C96" s="170"/>
      <c r="D96" s="170"/>
      <c r="E96" s="170"/>
      <c r="F96" s="170"/>
      <c r="G96" s="170"/>
    </row>
    <row r="97" spans="1:7" ht="19.5" customHeight="1" x14ac:dyDescent="0.2">
      <c r="A97" s="173" t="s">
        <v>369</v>
      </c>
      <c r="B97" s="170"/>
      <c r="C97" s="170"/>
      <c r="D97" s="170"/>
      <c r="E97" s="170"/>
      <c r="F97" s="431" t="s">
        <v>370</v>
      </c>
      <c r="G97" s="431"/>
    </row>
    <row r="98" spans="1:7" x14ac:dyDescent="0.2">
      <c r="A98" s="159" t="s">
        <v>318</v>
      </c>
      <c r="B98" s="170"/>
      <c r="C98" s="170"/>
      <c r="D98" s="170"/>
      <c r="E98" s="170"/>
      <c r="F98" s="170"/>
      <c r="G98" s="170"/>
    </row>
    <row r="99" spans="1:7" x14ac:dyDescent="0.2">
      <c r="A99" s="432" t="s">
        <v>192</v>
      </c>
      <c r="B99" s="433"/>
      <c r="C99" s="433"/>
      <c r="D99" s="433"/>
      <c r="E99" s="433"/>
      <c r="F99" s="433"/>
      <c r="G99" s="434"/>
    </row>
    <row r="100" spans="1:7" x14ac:dyDescent="0.2">
      <c r="A100" s="435"/>
      <c r="B100" s="436"/>
      <c r="C100" s="436"/>
      <c r="D100" s="436"/>
      <c r="E100" s="436"/>
      <c r="F100" s="436"/>
      <c r="G100" s="437"/>
    </row>
    <row r="101" spans="1:7" x14ac:dyDescent="0.2">
      <c r="A101" s="170"/>
      <c r="B101" s="175"/>
      <c r="C101" s="170"/>
      <c r="D101" s="170"/>
      <c r="E101" s="170"/>
      <c r="F101" s="170"/>
      <c r="G101" s="170"/>
    </row>
    <row r="102" spans="1:7" x14ac:dyDescent="0.2">
      <c r="A102" s="438" t="s">
        <v>144</v>
      </c>
      <c r="B102" s="439"/>
      <c r="C102" s="176"/>
      <c r="D102" s="176"/>
      <c r="E102" s="176"/>
      <c r="F102" s="176"/>
      <c r="G102" s="176"/>
    </row>
    <row r="103" spans="1:7" ht="60" customHeight="1" x14ac:dyDescent="0.2">
      <c r="A103" s="440" t="s">
        <v>199</v>
      </c>
      <c r="B103" s="428"/>
      <c r="C103" s="177"/>
      <c r="D103" s="177"/>
      <c r="E103" s="177"/>
      <c r="F103" s="177"/>
      <c r="G103" s="177"/>
    </row>
    <row r="104" spans="1:7" ht="45" customHeight="1" x14ac:dyDescent="0.2">
      <c r="A104" s="440" t="s">
        <v>194</v>
      </c>
      <c r="B104" s="428"/>
      <c r="C104" s="177"/>
      <c r="D104" s="177"/>
      <c r="E104" s="177"/>
      <c r="F104" s="177"/>
      <c r="G104" s="177"/>
    </row>
    <row r="105" spans="1:7" ht="60" customHeight="1" x14ac:dyDescent="0.2">
      <c r="A105" s="440" t="s">
        <v>195</v>
      </c>
      <c r="B105" s="428"/>
      <c r="C105" s="177"/>
      <c r="D105" s="177"/>
      <c r="E105" s="177"/>
      <c r="F105" s="177"/>
      <c r="G105" s="177"/>
    </row>
    <row r="106" spans="1:7" ht="45" customHeight="1" x14ac:dyDescent="0.2">
      <c r="A106" s="440" t="s">
        <v>196</v>
      </c>
      <c r="B106" s="428"/>
      <c r="C106" s="177"/>
      <c r="D106" s="177"/>
      <c r="E106" s="177"/>
      <c r="F106" s="177"/>
      <c r="G106" s="177"/>
    </row>
    <row r="107" spans="1:7" ht="60" customHeight="1" x14ac:dyDescent="0.2">
      <c r="A107" s="440" t="s">
        <v>197</v>
      </c>
      <c r="B107" s="428"/>
      <c r="C107" s="177"/>
      <c r="D107" s="177"/>
      <c r="E107" s="177"/>
      <c r="F107" s="177"/>
      <c r="G107" s="177"/>
    </row>
    <row r="108" spans="1:7" ht="60" customHeight="1" x14ac:dyDescent="0.2">
      <c r="A108" s="157"/>
      <c r="B108" s="157"/>
      <c r="C108" s="158"/>
      <c r="D108" s="158"/>
      <c r="E108" s="158"/>
      <c r="F108" s="158"/>
      <c r="G108" s="158"/>
    </row>
    <row r="109" spans="1:7" ht="60" customHeight="1" x14ac:dyDescent="0.2">
      <c r="A109" s="235" t="s">
        <v>402</v>
      </c>
    </row>
    <row r="110" spans="1:7" ht="19.5" customHeight="1" x14ac:dyDescent="0.2">
      <c r="A110" s="235"/>
    </row>
    <row r="111" spans="1:7" x14ac:dyDescent="0.2">
      <c r="A111" s="183" t="s">
        <v>367</v>
      </c>
      <c r="B111" s="184"/>
      <c r="C111" s="184"/>
      <c r="D111" s="184"/>
      <c r="E111" s="184"/>
      <c r="F111" s="412" t="s">
        <v>174</v>
      </c>
      <c r="G111" s="412"/>
    </row>
    <row r="112" spans="1:7" x14ac:dyDescent="0.2">
      <c r="A112" s="185" t="s">
        <v>346</v>
      </c>
      <c r="B112" s="184"/>
      <c r="C112" s="184"/>
      <c r="D112" s="184"/>
      <c r="E112" s="184"/>
      <c r="F112" s="184"/>
      <c r="G112" s="184"/>
    </row>
    <row r="113" spans="1:7" x14ac:dyDescent="0.2">
      <c r="A113" s="185" t="s">
        <v>347</v>
      </c>
      <c r="B113" s="184"/>
      <c r="C113" s="184"/>
      <c r="D113" s="184"/>
      <c r="E113" s="184"/>
      <c r="F113" s="184"/>
      <c r="G113" s="184"/>
    </row>
    <row r="114" spans="1:7" x14ac:dyDescent="0.2">
      <c r="A114" s="185"/>
      <c r="B114" s="184"/>
      <c r="C114" s="184"/>
      <c r="D114" s="184"/>
      <c r="E114" s="184"/>
      <c r="F114" s="184"/>
      <c r="G114" s="184"/>
    </row>
    <row r="115" spans="1:7" x14ac:dyDescent="0.2">
      <c r="A115" s="406" t="s">
        <v>144</v>
      </c>
      <c r="B115" s="407"/>
      <c r="C115" s="186"/>
      <c r="D115" s="186"/>
      <c r="E115" s="187"/>
      <c r="F115" s="187"/>
      <c r="G115" s="187"/>
    </row>
    <row r="116" spans="1:7" x14ac:dyDescent="0.2">
      <c r="A116" s="408" t="s">
        <v>348</v>
      </c>
      <c r="B116" s="409"/>
      <c r="C116" s="403" t="s">
        <v>349</v>
      </c>
      <c r="D116" s="413"/>
      <c r="E116" s="413"/>
      <c r="F116" s="413"/>
      <c r="G116" s="404"/>
    </row>
    <row r="117" spans="1:7" x14ac:dyDescent="0.2">
      <c r="A117" s="414" t="s">
        <v>350</v>
      </c>
      <c r="B117" s="414"/>
      <c r="C117" s="415" t="s">
        <v>351</v>
      </c>
      <c r="D117" s="415"/>
      <c r="E117" s="415"/>
      <c r="F117" s="415"/>
      <c r="G117" s="415"/>
    </row>
    <row r="118" spans="1:7" x14ac:dyDescent="0.2">
      <c r="A118" s="188" t="s">
        <v>352</v>
      </c>
      <c r="B118" s="188"/>
      <c r="C118" s="189"/>
      <c r="D118" s="189"/>
      <c r="E118" s="189"/>
      <c r="F118" s="189"/>
      <c r="G118" s="189"/>
    </row>
    <row r="119" spans="1:7" x14ac:dyDescent="0.2">
      <c r="A119" s="185" t="s">
        <v>353</v>
      </c>
      <c r="B119" s="184"/>
      <c r="C119" s="184"/>
      <c r="D119" s="184"/>
      <c r="E119" s="184"/>
      <c r="F119" s="184"/>
      <c r="G119" s="184"/>
    </row>
    <row r="120" spans="1:7" x14ac:dyDescent="0.2">
      <c r="A120" s="185"/>
      <c r="B120" s="184"/>
      <c r="C120" s="184"/>
      <c r="D120" s="184"/>
      <c r="E120" s="184"/>
      <c r="F120" s="184"/>
      <c r="G120" s="184"/>
    </row>
    <row r="121" spans="1:7" x14ac:dyDescent="0.2">
      <c r="A121" s="184" t="s">
        <v>354</v>
      </c>
      <c r="B121" s="184"/>
      <c r="C121" s="184"/>
      <c r="D121" s="184"/>
      <c r="E121" s="184"/>
      <c r="F121" s="184"/>
      <c r="G121" s="184"/>
    </row>
    <row r="122" spans="1:7" x14ac:dyDescent="0.2">
      <c r="A122" s="185" t="s">
        <v>355</v>
      </c>
      <c r="B122" s="184"/>
      <c r="C122" s="184"/>
      <c r="D122" s="184"/>
      <c r="E122" s="184"/>
      <c r="F122" s="184"/>
      <c r="G122" s="184"/>
    </row>
    <row r="123" spans="1:7" x14ac:dyDescent="0.2">
      <c r="A123" s="185"/>
      <c r="B123" s="184"/>
      <c r="C123" s="184"/>
      <c r="D123" s="184"/>
      <c r="E123" s="184"/>
      <c r="F123" s="184"/>
      <c r="G123" s="184"/>
    </row>
    <row r="124" spans="1:7" x14ac:dyDescent="0.2">
      <c r="A124" s="406" t="s">
        <v>0</v>
      </c>
      <c r="B124" s="407"/>
      <c r="C124" s="186"/>
      <c r="D124" s="186"/>
      <c r="E124" s="187"/>
      <c r="F124" s="187"/>
      <c r="G124" s="187"/>
    </row>
    <row r="125" spans="1:7" x14ac:dyDescent="0.2">
      <c r="A125" s="408" t="s">
        <v>356</v>
      </c>
      <c r="B125" s="409"/>
      <c r="C125" s="190"/>
      <c r="D125" s="190"/>
      <c r="E125" s="190"/>
      <c r="F125" s="190"/>
      <c r="G125" s="190"/>
    </row>
    <row r="126" spans="1:7" x14ac:dyDescent="0.2">
      <c r="A126" s="408" t="s">
        <v>357</v>
      </c>
      <c r="B126" s="409"/>
      <c r="C126" s="190"/>
      <c r="D126" s="190"/>
      <c r="E126" s="190"/>
      <c r="F126" s="190"/>
      <c r="G126" s="190"/>
    </row>
    <row r="127" spans="1:7" x14ac:dyDescent="0.2">
      <c r="A127" s="410" t="s">
        <v>358</v>
      </c>
      <c r="B127" s="411"/>
      <c r="C127" s="190"/>
      <c r="D127" s="190"/>
      <c r="E127" s="190"/>
      <c r="F127" s="190"/>
      <c r="G127" s="190"/>
    </row>
    <row r="128" spans="1:7" x14ac:dyDescent="0.2">
      <c r="A128" s="191"/>
      <c r="B128" s="184"/>
      <c r="C128" s="184"/>
      <c r="D128" s="184"/>
      <c r="E128" s="184"/>
      <c r="F128" s="184"/>
      <c r="G128" s="184"/>
    </row>
    <row r="129" spans="1:7" x14ac:dyDescent="0.2">
      <c r="A129" s="185" t="s">
        <v>359</v>
      </c>
      <c r="B129" s="184"/>
      <c r="C129" s="184"/>
      <c r="D129" s="184"/>
      <c r="E129" s="184"/>
      <c r="F129" s="184"/>
      <c r="G129" s="184"/>
    </row>
    <row r="130" spans="1:7" x14ac:dyDescent="0.2">
      <c r="A130" s="185" t="s">
        <v>360</v>
      </c>
      <c r="B130" s="184"/>
      <c r="C130" s="184"/>
      <c r="D130" s="184"/>
      <c r="E130" s="184"/>
      <c r="F130" s="184"/>
      <c r="G130" s="184"/>
    </row>
    <row r="131" spans="1:7" x14ac:dyDescent="0.2">
      <c r="A131" s="185"/>
      <c r="B131" s="184"/>
      <c r="C131" s="184"/>
      <c r="D131" s="184"/>
      <c r="E131" s="184"/>
      <c r="F131" s="184"/>
      <c r="G131" s="184"/>
    </row>
    <row r="132" spans="1:7" x14ac:dyDescent="0.2">
      <c r="A132" s="406" t="s">
        <v>144</v>
      </c>
      <c r="B132" s="407"/>
      <c r="C132" s="186"/>
      <c r="D132" s="186"/>
      <c r="E132" s="187"/>
      <c r="F132" s="187"/>
      <c r="G132" s="187"/>
    </row>
    <row r="133" spans="1:7" x14ac:dyDescent="0.2">
      <c r="A133" s="403" t="s">
        <v>361</v>
      </c>
      <c r="B133" s="404"/>
      <c r="C133" s="186"/>
      <c r="D133" s="186"/>
      <c r="E133" s="186"/>
      <c r="F133" s="186"/>
      <c r="G133" s="186"/>
    </row>
    <row r="134" spans="1:7" x14ac:dyDescent="0.2">
      <c r="A134" s="403" t="s">
        <v>362</v>
      </c>
      <c r="B134" s="404"/>
      <c r="C134" s="192"/>
      <c r="D134" s="192"/>
      <c r="E134" s="193"/>
      <c r="F134" s="193"/>
      <c r="G134" s="193"/>
    </row>
    <row r="135" spans="1:7" x14ac:dyDescent="0.2">
      <c r="A135" s="185" t="s">
        <v>363</v>
      </c>
      <c r="B135" s="184"/>
      <c r="C135" s="184"/>
      <c r="D135" s="184"/>
      <c r="E135" s="184"/>
      <c r="F135" s="184"/>
      <c r="G135" s="184"/>
    </row>
    <row r="136" spans="1:7" x14ac:dyDescent="0.2">
      <c r="A136" s="185" t="s">
        <v>364</v>
      </c>
      <c r="B136" s="184"/>
      <c r="C136" s="184"/>
      <c r="D136" s="184"/>
      <c r="E136" s="184"/>
      <c r="F136" s="184"/>
      <c r="G136" s="184"/>
    </row>
    <row r="137" spans="1:7" x14ac:dyDescent="0.2">
      <c r="A137" s="185" t="s">
        <v>365</v>
      </c>
      <c r="B137" s="184"/>
      <c r="C137" s="184"/>
      <c r="D137" s="184"/>
      <c r="E137" s="184"/>
      <c r="F137" s="184"/>
      <c r="G137" s="184"/>
    </row>
    <row r="138" spans="1:7" x14ac:dyDescent="0.2">
      <c r="A138" s="185" t="s">
        <v>366</v>
      </c>
      <c r="B138" s="184"/>
      <c r="C138" s="184"/>
      <c r="D138" s="184"/>
      <c r="E138" s="184"/>
      <c r="F138" s="184"/>
      <c r="G138" s="184"/>
    </row>
    <row r="141" spans="1:7" ht="51.45" customHeight="1" x14ac:dyDescent="0.2">
      <c r="A141" s="405" t="s">
        <v>403</v>
      </c>
      <c r="B141" s="405"/>
      <c r="C141" s="405"/>
      <c r="D141" s="405"/>
      <c r="E141" s="405"/>
      <c r="F141" s="405"/>
      <c r="G141" s="405"/>
    </row>
  </sheetData>
  <mergeCells count="69">
    <mergeCell ref="A107:B107"/>
    <mergeCell ref="A106:B106"/>
    <mergeCell ref="F88:G88"/>
    <mergeCell ref="A90:G91"/>
    <mergeCell ref="A93:B93"/>
    <mergeCell ref="A94:B94"/>
    <mergeCell ref="A95:B95"/>
    <mergeCell ref="F97:G97"/>
    <mergeCell ref="A99:G100"/>
    <mergeCell ref="A102:B102"/>
    <mergeCell ref="A103:B103"/>
    <mergeCell ref="A104:B104"/>
    <mergeCell ref="A105:B105"/>
    <mergeCell ref="A85:B85"/>
    <mergeCell ref="A64:B64"/>
    <mergeCell ref="F67:G67"/>
    <mergeCell ref="A69:G70"/>
    <mergeCell ref="A72:B72"/>
    <mergeCell ref="A73:B73"/>
    <mergeCell ref="A74:B74"/>
    <mergeCell ref="A75:B75"/>
    <mergeCell ref="A76:B76"/>
    <mergeCell ref="F79:G79"/>
    <mergeCell ref="A81:G82"/>
    <mergeCell ref="A84:B84"/>
    <mergeCell ref="A63:B63"/>
    <mergeCell ref="A47:B47"/>
    <mergeCell ref="A48:B48"/>
    <mergeCell ref="A49:B49"/>
    <mergeCell ref="F52:G52"/>
    <mergeCell ref="A54:G55"/>
    <mergeCell ref="A57:B57"/>
    <mergeCell ref="A58:B58"/>
    <mergeCell ref="A59:B59"/>
    <mergeCell ref="A60:B60"/>
    <mergeCell ref="A61:B61"/>
    <mergeCell ref="A62:B62"/>
    <mergeCell ref="A46:B46"/>
    <mergeCell ref="A20:B20"/>
    <mergeCell ref="A21:B21"/>
    <mergeCell ref="A22:B22"/>
    <mergeCell ref="A23:B23"/>
    <mergeCell ref="A34:B34"/>
    <mergeCell ref="A35:B35"/>
    <mergeCell ref="A36:B36"/>
    <mergeCell ref="A37:B37"/>
    <mergeCell ref="A41:G44"/>
    <mergeCell ref="F26:G26"/>
    <mergeCell ref="A29:G32"/>
    <mergeCell ref="A14:G18"/>
    <mergeCell ref="A3:B3"/>
    <mergeCell ref="A4:A5"/>
    <mergeCell ref="A6:A7"/>
    <mergeCell ref="A9:B9"/>
    <mergeCell ref="F12:G12"/>
    <mergeCell ref="F111:G111"/>
    <mergeCell ref="A115:B115"/>
    <mergeCell ref="A116:B116"/>
    <mergeCell ref="C116:G116"/>
    <mergeCell ref="A117:B117"/>
    <mergeCell ref="C117:G117"/>
    <mergeCell ref="A133:B133"/>
    <mergeCell ref="A134:B134"/>
    <mergeCell ref="A141:G141"/>
    <mergeCell ref="A124:B124"/>
    <mergeCell ref="A125:B125"/>
    <mergeCell ref="A126:B126"/>
    <mergeCell ref="A127:B127"/>
    <mergeCell ref="A132:B132"/>
  </mergeCells>
  <phoneticPr fontId="2"/>
  <dataValidations count="4">
    <dataValidation type="list" allowBlank="1" showInputMessage="1" showErrorMessage="1" sqref="C48:G48 C36:G36" xr:uid="{B44403C1-B7C5-4576-B5ED-8CAB977ABCD2}">
      <formula1>"第一種木材関連事業者,第二種木材関連事業者"</formula1>
    </dataValidation>
    <dataValidation type="list" allowBlank="1" showInputMessage="1" showErrorMessage="1" sqref="C58:G63 C73:G75 C103:G108 C85:G87" xr:uid="{9149B7AD-1BE8-43A0-BDAD-4EB432A92A25}">
      <formula1>"○"</formula1>
    </dataValidation>
    <dataValidation type="list" allowBlank="1" showInputMessage="1" showErrorMessage="1" sqref="C22:G22" xr:uid="{C81F0D11-2063-4D22-8EC3-BA3258D4892E}">
      <formula1>"有,無"</formula1>
    </dataValidation>
    <dataValidation type="list" allowBlank="1" showInputMessage="1" showErrorMessage="1" sqref="C21:G21" xr:uid="{6B7A079C-6ED6-48DE-A93B-F74DEC2A74AE}">
      <formula1>"0件,1件,2件,3件以上"</formula1>
    </dataValidation>
  </dataValidations>
  <pageMargins left="0.70866141732283472" right="0.70866141732283472" top="0.74803149606299213" bottom="0.74803149606299213" header="0.31496062992125984" footer="0.31496062992125984"/>
  <pageSetup paperSize="9" orientation="portrait" r:id="rId1"/>
  <rowBreaks count="2" manualBreakCount="2">
    <brk id="51" max="6" man="1"/>
    <brk id="78" max="6"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795364-2211-4F54-B3B6-CB7CD64619AC}">
  <sheetPr>
    <tabColor rgb="FFFFFF00"/>
  </sheetPr>
  <dimension ref="A1:D30"/>
  <sheetViews>
    <sheetView view="pageBreakPreview" zoomScaleNormal="100" zoomScaleSheetLayoutView="100" workbookViewId="0">
      <selection activeCell="G14" sqref="G14"/>
    </sheetView>
  </sheetViews>
  <sheetFormatPr defaultColWidth="9" defaultRowHeight="13.2" x14ac:dyDescent="0.2"/>
  <cols>
    <col min="1" max="1" width="7.109375" customWidth="1"/>
    <col min="2" max="2" width="36.77734375" customWidth="1"/>
    <col min="3" max="3" width="19.6640625" customWidth="1"/>
    <col min="4" max="4" width="31.77734375" customWidth="1"/>
  </cols>
  <sheetData>
    <row r="1" spans="1:4" x14ac:dyDescent="0.2">
      <c r="A1" s="107"/>
      <c r="D1" s="6" t="s">
        <v>405</v>
      </c>
    </row>
    <row r="2" spans="1:4" x14ac:dyDescent="0.2">
      <c r="D2" s="23"/>
    </row>
    <row r="4" spans="1:4" ht="17.25" customHeight="1" x14ac:dyDescent="0.2">
      <c r="A4" s="443" t="s">
        <v>341</v>
      </c>
      <c r="B4" s="443"/>
      <c r="C4" s="443"/>
      <c r="D4" s="443"/>
    </row>
    <row r="5" spans="1:4" ht="14.4" x14ac:dyDescent="0.2">
      <c r="B5" s="243"/>
      <c r="C5" s="243"/>
      <c r="D5" s="243"/>
    </row>
    <row r="7" spans="1:4" ht="18" customHeight="1" x14ac:dyDescent="0.2">
      <c r="A7" s="312" t="s">
        <v>406</v>
      </c>
      <c r="B7" s="312"/>
      <c r="C7" s="312"/>
      <c r="D7" s="312"/>
    </row>
    <row r="8" spans="1:4" x14ac:dyDescent="0.2">
      <c r="B8" s="244"/>
      <c r="C8" s="244"/>
      <c r="D8" s="244"/>
    </row>
    <row r="10" spans="1:4" ht="26.4" x14ac:dyDescent="0.2">
      <c r="A10" s="2" t="s">
        <v>175</v>
      </c>
      <c r="B10" s="4" t="s">
        <v>176</v>
      </c>
      <c r="C10" s="89" t="s">
        <v>177</v>
      </c>
      <c r="D10" s="4" t="s">
        <v>3</v>
      </c>
    </row>
    <row r="11" spans="1:4" ht="72" customHeight="1" x14ac:dyDescent="0.2">
      <c r="A11" s="4"/>
      <c r="B11" s="2" t="s">
        <v>94</v>
      </c>
      <c r="C11" s="236" t="s">
        <v>178</v>
      </c>
      <c r="D11" s="2" t="s">
        <v>179</v>
      </c>
    </row>
    <row r="12" spans="1:4" ht="45" customHeight="1" x14ac:dyDescent="0.2">
      <c r="A12" s="4"/>
      <c r="B12" s="2" t="s">
        <v>81</v>
      </c>
      <c r="C12" s="236" t="s">
        <v>178</v>
      </c>
      <c r="D12" s="1"/>
    </row>
    <row r="13" spans="1:4" ht="45" customHeight="1" x14ac:dyDescent="0.2">
      <c r="A13" s="4"/>
      <c r="B13" s="2" t="s">
        <v>82</v>
      </c>
      <c r="C13" s="236" t="s">
        <v>154</v>
      </c>
      <c r="D13" s="1" t="s">
        <v>180</v>
      </c>
    </row>
    <row r="14" spans="1:4" ht="45" customHeight="1" x14ac:dyDescent="0.2">
      <c r="A14" s="4"/>
      <c r="B14" s="2" t="s">
        <v>95</v>
      </c>
      <c r="C14" s="236" t="s">
        <v>158</v>
      </c>
      <c r="D14" s="1"/>
    </row>
    <row r="15" spans="1:4" ht="45" customHeight="1" x14ac:dyDescent="0.2">
      <c r="A15" s="4"/>
      <c r="B15" s="2" t="s">
        <v>67</v>
      </c>
      <c r="C15" s="236" t="s">
        <v>158</v>
      </c>
      <c r="D15" s="1"/>
    </row>
    <row r="16" spans="1:4" ht="78" customHeight="1" x14ac:dyDescent="0.2">
      <c r="A16" s="4"/>
      <c r="B16" s="2" t="s">
        <v>181</v>
      </c>
      <c r="C16" s="236" t="s">
        <v>158</v>
      </c>
      <c r="D16" s="1"/>
    </row>
    <row r="17" spans="1:4" ht="45" customHeight="1" x14ac:dyDescent="0.2">
      <c r="A17" s="4"/>
      <c r="B17" s="2" t="s">
        <v>71</v>
      </c>
      <c r="C17" s="236" t="s">
        <v>162</v>
      </c>
      <c r="D17" s="2" t="s">
        <v>182</v>
      </c>
    </row>
    <row r="18" spans="1:4" ht="52.5" customHeight="1" x14ac:dyDescent="0.2">
      <c r="A18" s="4"/>
      <c r="B18" s="2" t="s">
        <v>70</v>
      </c>
      <c r="C18" s="236" t="s">
        <v>164</v>
      </c>
      <c r="D18" s="1"/>
    </row>
    <row r="19" spans="1:4" ht="52.5" customHeight="1" x14ac:dyDescent="0.2">
      <c r="A19" s="4"/>
      <c r="B19" s="2" t="s">
        <v>189</v>
      </c>
      <c r="C19" s="236" t="s">
        <v>164</v>
      </c>
      <c r="D19" s="1"/>
    </row>
    <row r="20" spans="1:4" ht="52.5" customHeight="1" x14ac:dyDescent="0.2">
      <c r="A20" s="4"/>
      <c r="B20" s="2" t="s">
        <v>72</v>
      </c>
      <c r="C20" s="236" t="s">
        <v>164</v>
      </c>
      <c r="D20" s="1"/>
    </row>
    <row r="21" spans="1:4" ht="52.5" customHeight="1" x14ac:dyDescent="0.2">
      <c r="A21" s="4"/>
      <c r="B21" s="245" t="s">
        <v>319</v>
      </c>
      <c r="C21" s="4" t="s">
        <v>198</v>
      </c>
      <c r="D21" s="1"/>
    </row>
    <row r="22" spans="1:4" ht="52.5" customHeight="1" x14ac:dyDescent="0.2">
      <c r="A22" s="4"/>
      <c r="B22" s="245" t="s">
        <v>320</v>
      </c>
      <c r="C22" s="98" t="s">
        <v>200</v>
      </c>
      <c r="D22" s="1"/>
    </row>
    <row r="23" spans="1:4" ht="52.5" customHeight="1" x14ac:dyDescent="0.2">
      <c r="A23" s="4"/>
      <c r="B23" s="182" t="s">
        <v>201</v>
      </c>
      <c r="C23" s="98" t="s">
        <v>321</v>
      </c>
      <c r="D23" s="246"/>
    </row>
    <row r="24" spans="1:4" ht="52.5" customHeight="1" x14ac:dyDescent="0.2">
      <c r="A24" s="4"/>
      <c r="B24" s="182" t="s">
        <v>202</v>
      </c>
      <c r="C24" s="98" t="s">
        <v>321</v>
      </c>
      <c r="D24" s="169"/>
    </row>
    <row r="25" spans="1:4" ht="60" customHeight="1" x14ac:dyDescent="0.2">
      <c r="A25" s="4"/>
      <c r="B25" s="182" t="s">
        <v>203</v>
      </c>
      <c r="C25" s="98" t="s">
        <v>321</v>
      </c>
      <c r="D25" s="169"/>
    </row>
    <row r="26" spans="1:4" ht="52.5" customHeight="1" x14ac:dyDescent="0.2">
      <c r="A26" s="4"/>
      <c r="B26" s="182" t="s">
        <v>204</v>
      </c>
      <c r="C26" s="98" t="s">
        <v>321</v>
      </c>
      <c r="D26" s="169"/>
    </row>
    <row r="27" spans="1:4" ht="75" customHeight="1" x14ac:dyDescent="0.2">
      <c r="A27" s="4"/>
      <c r="B27" s="182" t="s">
        <v>205</v>
      </c>
      <c r="C27" s="98" t="s">
        <v>321</v>
      </c>
      <c r="D27" s="169" t="s">
        <v>407</v>
      </c>
    </row>
    <row r="29" spans="1:4" x14ac:dyDescent="0.2">
      <c r="A29" t="s">
        <v>408</v>
      </c>
    </row>
    <row r="30" spans="1:4" x14ac:dyDescent="0.2">
      <c r="A30" t="s">
        <v>409</v>
      </c>
    </row>
  </sheetData>
  <mergeCells count="2">
    <mergeCell ref="A4:D4"/>
    <mergeCell ref="A7:D7"/>
  </mergeCells>
  <phoneticPr fontId="2"/>
  <dataValidations count="1">
    <dataValidation type="list" allowBlank="1" showInputMessage="1" showErrorMessage="1" sqref="A11:A27" xr:uid="{44DEE760-F795-4722-AB0A-DE9937C534B5}">
      <formula1>"○"</formula1>
    </dataValidation>
  </dataValidations>
  <pageMargins left="0.7" right="0.7" top="0.75" bottom="0.75" header="0.3" footer="0.3"/>
  <pageSetup paperSize="9" scale="94"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x4f5c__x6210__x65e5__x6642_ xmlns="b662e4a2-74a0-4137-9dc0-26dc8c156b5d" xsi:nil="true"/>
    <TaxCatchAll xmlns="0b9a9c79-caea-4720-83cf-3c351e31d7fa" xsi:nil="true"/>
    <lcf76f155ced4ddcb4097134ff3c332f xmlns="b662e4a2-74a0-4137-9dc0-26dc8c156b5d">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8CFE9BD8B09E214CA3797B1B0AA008EC" ma:contentTypeVersion="19" ma:contentTypeDescription="新しいドキュメントを作成します。" ma:contentTypeScope="" ma:versionID="e2cfdbe64bb7b334c12e913093e9606d">
  <xsd:schema xmlns:xsd="http://www.w3.org/2001/XMLSchema" xmlns:xs="http://www.w3.org/2001/XMLSchema" xmlns:p="http://schemas.microsoft.com/office/2006/metadata/properties" xmlns:ns2="b662e4a2-74a0-4137-9dc0-26dc8c156b5d" xmlns:ns3="0b9a9c79-caea-4720-83cf-3c351e31d7fa" targetNamespace="http://schemas.microsoft.com/office/2006/metadata/properties" ma:root="true" ma:fieldsID="abc2450aa1faeb7a4d42b77bd6dd7bb9" ns2:_="" ns3:_="">
    <xsd:import namespace="b662e4a2-74a0-4137-9dc0-26dc8c156b5d"/>
    <xsd:import namespace="0b9a9c79-caea-4720-83cf-3c351e31d7fa"/>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element ref="ns2:MediaServiceLocation" minOccurs="0"/>
                <xsd:element ref="ns3:SharedWithUsers" minOccurs="0"/>
                <xsd:element ref="ns3:SharedWithDetails" minOccurs="0"/>
                <xsd:element ref="ns2:MediaServiceOCR"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662e4a2-74a0-4137-9dc0-26dc8c156b5d"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Location" ma:index="19" nillable="true" ma:displayName="Location" ma:description="" ma:indexed="true" ma:internalName="MediaServiceLocation"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b9a9c79-caea-4720-83cf-3c351e31d7fa"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e124866-cac8-403f-b03f-4ac78467b694}" ma:internalName="TaxCatchAll" ma:showField="CatchAllData" ma:web="0b9a9c79-caea-4720-83cf-3c351e31d7fa">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2C01AAF-85A5-4AF6-9729-2C2CF1D897EF}">
  <ds:schemaRefs>
    <ds:schemaRef ds:uri="http://schemas.microsoft.com/office/2006/metadata/properties"/>
    <ds:schemaRef ds:uri="http://schemas.microsoft.com/office/infopath/2007/PartnerControls"/>
    <ds:schemaRef ds:uri="b662e4a2-74a0-4137-9dc0-26dc8c156b5d"/>
    <ds:schemaRef ds:uri="0b9a9c79-caea-4720-83cf-3c351e31d7fa"/>
  </ds:schemaRefs>
</ds:datastoreItem>
</file>

<file path=customXml/itemProps2.xml><?xml version="1.0" encoding="utf-8"?>
<ds:datastoreItem xmlns:ds="http://schemas.openxmlformats.org/officeDocument/2006/customXml" ds:itemID="{9AD68AE5-F355-48AE-9ACF-B0B01663E21B}">
  <ds:schemaRefs>
    <ds:schemaRef ds:uri="http://schemas.microsoft.com/sharepoint/v3/contenttype/forms"/>
  </ds:schemaRefs>
</ds:datastoreItem>
</file>

<file path=customXml/itemProps3.xml><?xml version="1.0" encoding="utf-8"?>
<ds:datastoreItem xmlns:ds="http://schemas.openxmlformats.org/officeDocument/2006/customXml" ds:itemID="{652C18DF-7A78-4C1E-941F-7991F8C0A15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662e4a2-74a0-4137-9dc0-26dc8c156b5d"/>
    <ds:schemaRef ds:uri="0b9a9c79-caea-4720-83cf-3c351e31d7f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8</vt:i4>
      </vt:variant>
    </vt:vector>
  </HeadingPairs>
  <TitlesOfParts>
    <vt:vector size="19" baseType="lpstr">
      <vt:lpstr>別紙５・企画提案表紙</vt:lpstr>
      <vt:lpstr>2購入希望価格明細（製品）</vt:lpstr>
      <vt:lpstr>価格表（製品） (2)</vt:lpstr>
      <vt:lpstr>3効果的な取組内容</vt:lpstr>
      <vt:lpstr>４販路（予定）【取引協定用5社】</vt:lpstr>
      <vt:lpstr>5新規性・政策との整合</vt:lpstr>
      <vt:lpstr>6～7コスト削減等</vt:lpstr>
      <vt:lpstr>8～15その他 (直送システム含む)</vt:lpstr>
      <vt:lpstr>添付書類</vt:lpstr>
      <vt:lpstr>Sheet2</vt:lpstr>
      <vt:lpstr>Sheet1</vt:lpstr>
      <vt:lpstr>'2購入希望価格明細（製品）'!Print_Area</vt:lpstr>
      <vt:lpstr>'3効果的な取組内容'!Print_Area</vt:lpstr>
      <vt:lpstr>'5新規性・政策との整合'!Print_Area</vt:lpstr>
      <vt:lpstr>'6～7コスト削減等'!Print_Area</vt:lpstr>
      <vt:lpstr>'8～15その他 (直送システム含む)'!Print_Area</vt:lpstr>
      <vt:lpstr>Sheet1!Print_Area</vt:lpstr>
      <vt:lpstr>'価格表（製品） (2)'!Print_Area</vt:lpstr>
      <vt:lpstr>別紙５・企画提案表紙!Print_Area</vt:lpstr>
    </vt:vector>
  </TitlesOfParts>
  <Company>農林水産省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農林水産省</dc:creator>
  <cp:lastModifiedBy>畠山 集(HATAKEYAMA Shu)</cp:lastModifiedBy>
  <cp:lastPrinted>2025-02-21T01:48:42Z</cp:lastPrinted>
  <dcterms:created xsi:type="dcterms:W3CDTF">2017-12-01T06:36:37Z</dcterms:created>
  <dcterms:modified xsi:type="dcterms:W3CDTF">2026-06-15T02:54:27Z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0x0101008CFE9BD8B09E214CA3797B1B0AA008EC</vt:lpwstr>
  </property>
</Properties>
</file>