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718FE772-6CBB-465E-BAAA-B327234757C1}" xr6:coauthVersionLast="47" xr6:coauthVersionMax="47" xr10:uidLastSave="{00000000-0000-0000-0000-000000000000}"/>
  <bookViews>
    <workbookView xWindow="-120" yWindow="-120" windowWidth="29040" windowHeight="15720" xr2:uid="{46566A25-2857-4DAD-95A7-E8509BA05405}"/>
  </bookViews>
  <sheets>
    <sheet name="1-7" sheetId="1" r:id="rId1"/>
  </sheets>
  <definedNames>
    <definedName name="_xlnm.Print_Titles" localSheetId="0">'1-7'!$2:$5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36" i="1" l="1"/>
  <c r="O36" i="1"/>
  <c r="N36" i="1"/>
  <c r="M36" i="1"/>
  <c r="K36" i="1"/>
  <c r="J36" i="1"/>
  <c r="I36" i="1"/>
  <c r="G36" i="1"/>
  <c r="F36" i="1"/>
  <c r="D36" i="1"/>
  <c r="C36" i="1"/>
  <c r="P35" i="1"/>
  <c r="O35" i="1"/>
  <c r="N35" i="1"/>
  <c r="M35" i="1"/>
  <c r="K35" i="1"/>
  <c r="J35" i="1"/>
  <c r="I35" i="1"/>
  <c r="G35" i="1"/>
  <c r="F35" i="1"/>
  <c r="D35" i="1"/>
  <c r="C35" i="1"/>
  <c r="P34" i="1"/>
  <c r="O34" i="1"/>
  <c r="N34" i="1"/>
  <c r="M34" i="1"/>
  <c r="K34" i="1"/>
  <c r="J34" i="1"/>
  <c r="I34" i="1"/>
  <c r="G34" i="1"/>
  <c r="F34" i="1"/>
  <c r="E34" i="1"/>
  <c r="D34" i="1"/>
  <c r="C34" i="1"/>
  <c r="P33" i="1"/>
  <c r="O33" i="1"/>
  <c r="N33" i="1"/>
  <c r="M33" i="1"/>
  <c r="K33" i="1"/>
  <c r="J33" i="1"/>
  <c r="I33" i="1"/>
  <c r="G33" i="1"/>
  <c r="F33" i="1"/>
  <c r="D33" i="1"/>
  <c r="C33" i="1"/>
  <c r="P32" i="1"/>
  <c r="O32" i="1"/>
  <c r="N32" i="1"/>
  <c r="M32" i="1"/>
  <c r="K32" i="1"/>
  <c r="J32" i="1"/>
  <c r="I32" i="1"/>
  <c r="G32" i="1"/>
  <c r="F32" i="1"/>
  <c r="D32" i="1"/>
  <c r="C32" i="1"/>
  <c r="P31" i="1"/>
  <c r="O31" i="1"/>
  <c r="N31" i="1"/>
  <c r="M31" i="1"/>
  <c r="K31" i="1"/>
  <c r="J31" i="1"/>
  <c r="I31" i="1"/>
  <c r="G31" i="1"/>
  <c r="F31" i="1"/>
  <c r="D31" i="1"/>
  <c r="C31" i="1"/>
  <c r="P30" i="1"/>
  <c r="O30" i="1"/>
  <c r="N30" i="1"/>
  <c r="M30" i="1"/>
  <c r="K30" i="1"/>
  <c r="J30" i="1"/>
  <c r="I30" i="1"/>
  <c r="G30" i="1"/>
  <c r="F30" i="1"/>
  <c r="E30" i="1"/>
  <c r="D30" i="1"/>
  <c r="C30" i="1"/>
  <c r="P29" i="1"/>
  <c r="O29" i="1"/>
  <c r="N29" i="1"/>
  <c r="M29" i="1"/>
  <c r="L29" i="1"/>
  <c r="K29" i="1"/>
  <c r="J29" i="1"/>
  <c r="I29" i="1"/>
  <c r="G29" i="1"/>
  <c r="F29" i="1"/>
  <c r="E29" i="1"/>
  <c r="D29" i="1"/>
  <c r="C29" i="1"/>
  <c r="P28" i="1"/>
  <c r="O28" i="1"/>
  <c r="N28" i="1"/>
  <c r="M28" i="1"/>
  <c r="K28" i="1"/>
  <c r="J28" i="1"/>
  <c r="I28" i="1"/>
  <c r="G28" i="1"/>
  <c r="F28" i="1"/>
  <c r="E28" i="1"/>
  <c r="D28" i="1"/>
  <c r="C28" i="1"/>
  <c r="P27" i="1"/>
  <c r="O27" i="1"/>
  <c r="N27" i="1"/>
  <c r="M27" i="1"/>
  <c r="K27" i="1"/>
  <c r="J27" i="1"/>
  <c r="I27" i="1"/>
  <c r="G27" i="1"/>
  <c r="F27" i="1"/>
  <c r="D27" i="1"/>
  <c r="C27" i="1"/>
  <c r="P26" i="1"/>
  <c r="O26" i="1"/>
  <c r="N26" i="1"/>
  <c r="M26" i="1"/>
  <c r="K26" i="1"/>
  <c r="J26" i="1"/>
  <c r="I26" i="1"/>
  <c r="G26" i="1"/>
  <c r="F26" i="1"/>
  <c r="E26" i="1"/>
  <c r="D26" i="1"/>
  <c r="C26" i="1"/>
  <c r="P25" i="1"/>
  <c r="O25" i="1"/>
  <c r="N25" i="1"/>
  <c r="M25" i="1"/>
  <c r="K25" i="1"/>
  <c r="J25" i="1"/>
  <c r="I25" i="1"/>
  <c r="G25" i="1"/>
  <c r="F25" i="1"/>
  <c r="E25" i="1"/>
  <c r="D25" i="1"/>
  <c r="C25" i="1"/>
  <c r="P24" i="1"/>
  <c r="O24" i="1"/>
  <c r="N24" i="1"/>
  <c r="M24" i="1"/>
  <c r="K24" i="1"/>
  <c r="J24" i="1"/>
  <c r="I24" i="1"/>
  <c r="G24" i="1"/>
  <c r="F24" i="1"/>
  <c r="D24" i="1"/>
  <c r="C24" i="1"/>
  <c r="P23" i="1"/>
  <c r="O23" i="1"/>
  <c r="N23" i="1"/>
  <c r="M23" i="1"/>
  <c r="K23" i="1"/>
  <c r="J23" i="1"/>
  <c r="I23" i="1"/>
  <c r="H23" i="1"/>
  <c r="G23" i="1"/>
  <c r="F23" i="1"/>
  <c r="D23" i="1"/>
  <c r="C23" i="1"/>
  <c r="L22" i="1"/>
  <c r="L36" i="1" s="1"/>
  <c r="H22" i="1"/>
  <c r="H36" i="1" s="1"/>
  <c r="E22" i="1"/>
  <c r="E36" i="1" s="1"/>
  <c r="L21" i="1"/>
  <c r="L30" i="1" s="1"/>
  <c r="H21" i="1"/>
  <c r="H30" i="1" s="1"/>
  <c r="E21" i="1"/>
  <c r="L20" i="1"/>
  <c r="L28" i="1" s="1"/>
  <c r="H20" i="1"/>
  <c r="H28" i="1" s="1"/>
  <c r="E20" i="1"/>
  <c r="L19" i="1"/>
  <c r="L27" i="1" s="1"/>
  <c r="H19" i="1"/>
  <c r="H18" i="1" s="1"/>
  <c r="E19" i="1"/>
  <c r="E27" i="1" s="1"/>
  <c r="P18" i="1"/>
  <c r="O18" i="1"/>
  <c r="O6" i="1" s="1"/>
  <c r="N18" i="1"/>
  <c r="M18" i="1"/>
  <c r="M6" i="1" s="1"/>
  <c r="K18" i="1"/>
  <c r="K6" i="1" s="1"/>
  <c r="J18" i="1"/>
  <c r="J6" i="1" s="1"/>
  <c r="I18" i="1"/>
  <c r="I6" i="1" s="1"/>
  <c r="G18" i="1"/>
  <c r="G6" i="1" s="1"/>
  <c r="F18" i="1"/>
  <c r="D18" i="1"/>
  <c r="C18" i="1"/>
  <c r="C6" i="1" s="1"/>
  <c r="L17" i="1"/>
  <c r="H17" i="1"/>
  <c r="H35" i="1" s="1"/>
  <c r="E17" i="1"/>
  <c r="L16" i="1"/>
  <c r="L35" i="1" s="1"/>
  <c r="H16" i="1"/>
  <c r="E16" i="1"/>
  <c r="E35" i="1" s="1"/>
  <c r="L15" i="1"/>
  <c r="L34" i="1" s="1"/>
  <c r="H15" i="1"/>
  <c r="H34" i="1" s="1"/>
  <c r="E15" i="1"/>
  <c r="L14" i="1"/>
  <c r="L33" i="1" s="1"/>
  <c r="H14" i="1"/>
  <c r="H33" i="1" s="1"/>
  <c r="E14" i="1"/>
  <c r="E33" i="1" s="1"/>
  <c r="L13" i="1"/>
  <c r="L32" i="1" s="1"/>
  <c r="H13" i="1"/>
  <c r="H32" i="1" s="1"/>
  <c r="E13" i="1"/>
  <c r="E32" i="1" s="1"/>
  <c r="L12" i="1"/>
  <c r="L31" i="1" s="1"/>
  <c r="H12" i="1"/>
  <c r="H31" i="1" s="1"/>
  <c r="E12" i="1"/>
  <c r="E31" i="1" s="1"/>
  <c r="L11" i="1"/>
  <c r="H11" i="1"/>
  <c r="H29" i="1" s="1"/>
  <c r="E11" i="1"/>
  <c r="L10" i="1"/>
  <c r="L26" i="1" s="1"/>
  <c r="H10" i="1"/>
  <c r="H26" i="1" s="1"/>
  <c r="E10" i="1"/>
  <c r="L9" i="1"/>
  <c r="L25" i="1" s="1"/>
  <c r="H9" i="1"/>
  <c r="H25" i="1" s="1"/>
  <c r="E9" i="1"/>
  <c r="L8" i="1"/>
  <c r="H8" i="1"/>
  <c r="H24" i="1" s="1"/>
  <c r="E8" i="1"/>
  <c r="E24" i="1" s="1"/>
  <c r="L7" i="1"/>
  <c r="L23" i="1" s="1"/>
  <c r="H7" i="1"/>
  <c r="E7" i="1"/>
  <c r="E23" i="1" s="1"/>
  <c r="P6" i="1"/>
  <c r="N6" i="1"/>
  <c r="F6" i="1"/>
  <c r="D6" i="1"/>
  <c r="L6" i="1" l="1"/>
  <c r="L18" i="1"/>
  <c r="L24" i="1"/>
  <c r="E18" i="1"/>
  <c r="H6" i="1"/>
  <c r="H27" i="1"/>
  <c r="E6" i="1"/>
</calcChain>
</file>

<file path=xl/sharedStrings.xml><?xml version="1.0" encoding="utf-8"?>
<sst xmlns="http://schemas.openxmlformats.org/spreadsheetml/2006/main" count="73" uniqueCount="46">
  <si>
    <t>１－７  法指定地域</t>
  </si>
  <si>
    <t>単位（面積：ha）</t>
    <rPh sb="0" eb="2">
      <t>タンイ</t>
    </rPh>
    <rPh sb="3" eb="5">
      <t>メンセキ</t>
    </rPh>
    <phoneticPr fontId="2"/>
  </si>
  <si>
    <t>年次
森林管理署
都道府県</t>
    <rPh sb="3" eb="5">
      <t>シンリン</t>
    </rPh>
    <rPh sb="5" eb="7">
      <t>カンリ</t>
    </rPh>
    <rPh sb="7" eb="8">
      <t>ショ</t>
    </rPh>
    <rPh sb="9" eb="13">
      <t>トドウフケン</t>
    </rPh>
    <phoneticPr fontId="2"/>
  </si>
  <si>
    <t>保安林</t>
    <rPh sb="0" eb="3">
      <t>ホアンリン</t>
    </rPh>
    <phoneticPr fontId="2"/>
  </si>
  <si>
    <t>砂防指定地</t>
    <rPh sb="0" eb="2">
      <t>サボウ</t>
    </rPh>
    <rPh sb="2" eb="5">
      <t>シテイチ</t>
    </rPh>
    <phoneticPr fontId="2"/>
  </si>
  <si>
    <t>自　　然　　公　　園</t>
    <phoneticPr fontId="2"/>
  </si>
  <si>
    <t>自　然　環　境　保　全　地　域　等</t>
    <phoneticPr fontId="2"/>
  </si>
  <si>
    <t>鳥　　獣　　保　　護　　区</t>
    <phoneticPr fontId="2"/>
  </si>
  <si>
    <t>史跡名勝
天然記念物</t>
    <rPh sb="5" eb="7">
      <t>テンネン</t>
    </rPh>
    <rPh sb="7" eb="10">
      <t>キネンブツ</t>
    </rPh>
    <phoneticPr fontId="2"/>
  </si>
  <si>
    <t>制限林総数</t>
    <rPh sb="3" eb="5">
      <t>ソウスウ</t>
    </rPh>
    <phoneticPr fontId="2"/>
  </si>
  <si>
    <t>総　数</t>
    <phoneticPr fontId="2"/>
  </si>
  <si>
    <t>特別地域</t>
  </si>
  <si>
    <t>普通地域</t>
  </si>
  <si>
    <t>原生自然
環境保全地域</t>
    <rPh sb="5" eb="7">
      <t>カンキョウ</t>
    </rPh>
    <rPh sb="7" eb="9">
      <t>ホゼン</t>
    </rPh>
    <rPh sb="9" eb="11">
      <t>チイキ</t>
    </rPh>
    <phoneticPr fontId="2"/>
  </si>
  <si>
    <t>自然環境保全地域</t>
  </si>
  <si>
    <t>特別保護地区</t>
    <rPh sb="2" eb="4">
      <t>ホゴ</t>
    </rPh>
    <rPh sb="4" eb="6">
      <t>チク</t>
    </rPh>
    <phoneticPr fontId="2"/>
  </si>
  <si>
    <t>その他</t>
  </si>
  <si>
    <t>特別地区</t>
  </si>
  <si>
    <t>普通地区</t>
  </si>
  <si>
    <t>石川</t>
    <rPh sb="0" eb="2">
      <t>イシカワ</t>
    </rPh>
    <phoneticPr fontId="2"/>
  </si>
  <si>
    <t>福井</t>
    <rPh sb="0" eb="2">
      <t>フクイ</t>
    </rPh>
    <phoneticPr fontId="2"/>
  </si>
  <si>
    <t>三重</t>
    <rPh sb="0" eb="2">
      <t>ミエ</t>
    </rPh>
    <phoneticPr fontId="2"/>
  </si>
  <si>
    <t>滋賀</t>
    <rPh sb="0" eb="2">
      <t>シガ</t>
    </rPh>
    <phoneticPr fontId="2"/>
  </si>
  <si>
    <t>兵庫</t>
    <rPh sb="0" eb="2">
      <t>ヒョウゴ</t>
    </rPh>
    <phoneticPr fontId="2"/>
  </si>
  <si>
    <t>和歌山</t>
    <rPh sb="0" eb="3">
      <t>ワカヤマ</t>
    </rPh>
    <phoneticPr fontId="2"/>
  </si>
  <si>
    <t>鳥取</t>
    <rPh sb="0" eb="2">
      <t>トットリ</t>
    </rPh>
    <phoneticPr fontId="2"/>
  </si>
  <si>
    <t>島根</t>
    <rPh sb="0" eb="2">
      <t>シマネ</t>
    </rPh>
    <phoneticPr fontId="2"/>
  </si>
  <si>
    <t>岡山</t>
    <rPh sb="0" eb="2">
      <t>オカヤマ</t>
    </rPh>
    <phoneticPr fontId="2"/>
  </si>
  <si>
    <t>広島北部</t>
    <rPh sb="0" eb="2">
      <t>ヒロシマ</t>
    </rPh>
    <rPh sb="2" eb="4">
      <t>ホクブ</t>
    </rPh>
    <phoneticPr fontId="2"/>
  </si>
  <si>
    <t>広島</t>
    <rPh sb="0" eb="2">
      <t>ヒロシマ</t>
    </rPh>
    <phoneticPr fontId="2"/>
  </si>
  <si>
    <t>〃</t>
  </si>
  <si>
    <t>（京都大阪）</t>
  </si>
  <si>
    <t>総数</t>
    <rPh sb="0" eb="2">
      <t>ソウスウ</t>
    </rPh>
    <phoneticPr fontId="2"/>
  </si>
  <si>
    <t>　</t>
  </si>
  <si>
    <t>京都</t>
    <rPh sb="0" eb="2">
      <t>キョウト</t>
    </rPh>
    <phoneticPr fontId="2"/>
  </si>
  <si>
    <t>大阪</t>
    <rPh sb="0" eb="2">
      <t>オオサカ</t>
    </rPh>
    <phoneticPr fontId="2"/>
  </si>
  <si>
    <t>（奈良）</t>
  </si>
  <si>
    <t>奈良</t>
    <rPh sb="0" eb="2">
      <t>ナラ</t>
    </rPh>
    <phoneticPr fontId="2"/>
  </si>
  <si>
    <t>（山口）</t>
  </si>
  <si>
    <t>山口</t>
    <rPh sb="0" eb="2">
      <t>ヤマグチ</t>
    </rPh>
    <phoneticPr fontId="2"/>
  </si>
  <si>
    <t>県別再掲</t>
    <rPh sb="0" eb="2">
      <t>ケンベツ</t>
    </rPh>
    <rPh sb="2" eb="4">
      <t>サイケイ</t>
    </rPh>
    <phoneticPr fontId="2"/>
  </si>
  <si>
    <t>１　本表は、保安林台帳及び令和７年４月１日現在有効の国有林野施業実施計画書（森林調査簿等）により作成した。</t>
  </si>
  <si>
    <t>２　自然公園欄は、自然公園法指定のもののみを掲上した。</t>
    <rPh sb="6" eb="7">
      <t>ラン</t>
    </rPh>
    <phoneticPr fontId="1"/>
  </si>
  <si>
    <t>３　史跡名勝天然記念物欄は、文化財保護法に基づくもののみを掲上した。</t>
    <rPh sb="11" eb="12">
      <t>ラン</t>
    </rPh>
    <phoneticPr fontId="1"/>
  </si>
  <si>
    <t>４　各指定地域の２種以上に重複する場合は、双方に掲上した。</t>
  </si>
  <si>
    <t>５　制限林総数欄は、森林調査簿から、本表のうち伐採制限のある森林の面積を掲上した。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</si>
</sst>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_(* #,##0_);_(* \(#,##0\);_(* &quot;-&quot;_);_(@_)"/>
    <numFmt numFmtId="177" formatCode="#,##0_ "/>
  </numFmts>
  <fonts count="7" x14ac:knownFonts="1">
    <font>
      <sz val="11"/>
      <name val="ＭＳ Ｐゴシック"/>
      <family val="3"/>
      <charset val="128"/>
    </font>
    <font>
      <b/>
      <sz val="11"/>
      <color rgb="FF3F3F3F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9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5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dashed">
        <color rgb="FF000000"/>
      </top>
      <bottom style="double">
        <color rgb="FF000000"/>
      </bottom>
      <diagonal/>
    </border>
    <border>
      <left/>
      <right style="thin">
        <color rgb="FF000000"/>
      </right>
      <top style="dashed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ashed">
        <color rgb="FF000000"/>
      </top>
      <bottom style="double">
        <color rgb="FF000000"/>
      </bottom>
      <diagonal/>
    </border>
    <border>
      <left style="double">
        <color rgb="FF000000"/>
      </left>
      <right style="thin">
        <color rgb="FF000000"/>
      </right>
      <top style="dashed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ashed">
        <color rgb="FF000000"/>
      </bottom>
      <diagonal/>
    </border>
    <border>
      <left style="thin">
        <color rgb="FF000000"/>
      </left>
      <right/>
      <top style="double">
        <color rgb="FF000000"/>
      </top>
      <bottom style="dashed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dashed">
        <color rgb="FF000000"/>
      </bottom>
      <diagonal/>
    </border>
    <border>
      <left style="thin">
        <color rgb="FF000000"/>
      </left>
      <right/>
      <top style="dashed">
        <color rgb="FF000000"/>
      </top>
      <bottom style="dashed">
        <color rgb="FF000000"/>
      </bottom>
      <diagonal/>
    </border>
    <border>
      <left style="thin">
        <color rgb="FF000000"/>
      </left>
      <right style="thin">
        <color rgb="FF000000"/>
      </right>
      <top style="dashed">
        <color rgb="FF000000"/>
      </top>
      <bottom style="dashed">
        <color rgb="FF000000"/>
      </bottom>
      <diagonal/>
    </border>
    <border>
      <left style="double">
        <color rgb="FF000000"/>
      </left>
      <right style="thin">
        <color rgb="FF000000"/>
      </right>
      <top style="dashed">
        <color rgb="FF000000"/>
      </top>
      <bottom style="dashed">
        <color rgb="FF000000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tted">
        <color indexed="64"/>
      </bottom>
      <diagonal/>
    </border>
    <border>
      <left style="thin">
        <color indexed="64"/>
      </left>
      <right/>
      <top style="dashed">
        <color indexed="64"/>
      </top>
      <bottom style="dott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double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64"/>
      </left>
      <right/>
      <top style="dotted">
        <color indexed="64"/>
      </top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rgb="FF000000"/>
      </left>
      <right/>
      <top style="dashed">
        <color rgb="FF000000"/>
      </top>
      <bottom/>
      <diagonal/>
    </border>
    <border>
      <left style="thin">
        <color rgb="FF000000"/>
      </left>
      <right style="thin">
        <color rgb="FF000000"/>
      </right>
      <top style="dashed">
        <color rgb="FF000000"/>
      </top>
      <bottom/>
      <diagonal/>
    </border>
    <border>
      <left style="double">
        <color rgb="FF000000"/>
      </left>
      <right style="thin">
        <color rgb="FF000000"/>
      </right>
      <top style="dashed">
        <color rgb="FF000000"/>
      </top>
      <bottom/>
      <diagonal/>
    </border>
    <border>
      <left style="thin">
        <color rgb="FF000000"/>
      </left>
      <right/>
      <top style="dashed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dashed">
        <color rgb="FF000000"/>
      </top>
      <bottom style="thin">
        <color indexed="64"/>
      </bottom>
      <diagonal/>
    </border>
    <border>
      <left style="double">
        <color rgb="FF000000"/>
      </left>
      <right style="thin">
        <color rgb="FF000000"/>
      </right>
      <top style="dashed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177" fontId="0" fillId="0" borderId="0" xfId="0" applyNumberFormat="1">
      <alignment vertical="center"/>
    </xf>
    <xf numFmtId="0" fontId="3" fillId="0" borderId="0" xfId="0" applyFont="1">
      <alignment vertical="center"/>
    </xf>
    <xf numFmtId="177" fontId="3" fillId="0" borderId="0" xfId="0" applyNumberFormat="1" applyFont="1">
      <alignment vertical="center"/>
    </xf>
    <xf numFmtId="177" fontId="4" fillId="0" borderId="0" xfId="0" applyNumberFormat="1" applyFont="1" applyAlignment="1">
      <alignment horizontal="right" vertical="center"/>
    </xf>
    <xf numFmtId="177" fontId="4" fillId="0" borderId="4" xfId="0" applyNumberFormat="1" applyFont="1" applyBorder="1" applyAlignment="1">
      <alignment horizontal="center" vertical="center"/>
    </xf>
    <xf numFmtId="176" fontId="5" fillId="0" borderId="15" xfId="0" applyNumberFormat="1" applyFont="1" applyBorder="1">
      <alignment vertical="center"/>
    </xf>
    <xf numFmtId="176" fontId="5" fillId="0" borderId="16" xfId="0" applyNumberFormat="1" applyFont="1" applyBorder="1">
      <alignment vertical="center"/>
    </xf>
    <xf numFmtId="176" fontId="5" fillId="0" borderId="14" xfId="0" applyNumberFormat="1" applyFont="1" applyBorder="1">
      <alignment vertical="center"/>
    </xf>
    <xf numFmtId="176" fontId="5" fillId="0" borderId="17" xfId="0" applyNumberFormat="1" applyFont="1" applyBorder="1">
      <alignment vertical="center"/>
    </xf>
    <xf numFmtId="0" fontId="4" fillId="0" borderId="6" xfId="0" applyFont="1" applyBorder="1" applyAlignment="1">
      <alignment horizontal="center" vertical="center"/>
    </xf>
    <xf numFmtId="176" fontId="4" fillId="0" borderId="18" xfId="0" applyNumberFormat="1" applyFont="1" applyBorder="1" applyProtection="1">
      <alignment vertical="center"/>
      <protection locked="0"/>
    </xf>
    <xf numFmtId="176" fontId="4" fillId="0" borderId="18" xfId="0" applyNumberFormat="1" applyFont="1" applyBorder="1">
      <alignment vertical="center"/>
    </xf>
    <xf numFmtId="176" fontId="4" fillId="0" borderId="19" xfId="0" applyNumberFormat="1" applyFont="1" applyBorder="1" applyProtection="1">
      <alignment vertical="center"/>
      <protection locked="0"/>
    </xf>
    <xf numFmtId="176" fontId="4" fillId="0" borderId="20" xfId="0" applyNumberFormat="1" applyFont="1" applyBorder="1" applyProtection="1">
      <alignment vertical="center"/>
      <protection locked="0"/>
    </xf>
    <xf numFmtId="0" fontId="4" fillId="0" borderId="21" xfId="0" applyFont="1" applyBorder="1" applyAlignment="1">
      <alignment horizontal="center" vertical="center"/>
    </xf>
    <xf numFmtId="176" fontId="4" fillId="0" borderId="22" xfId="0" applyNumberFormat="1" applyFont="1" applyBorder="1" applyProtection="1">
      <alignment vertical="center"/>
      <protection locked="0"/>
    </xf>
    <xf numFmtId="176" fontId="4" fillId="0" borderId="22" xfId="0" applyNumberFormat="1" applyFont="1" applyBorder="1">
      <alignment vertical="center"/>
    </xf>
    <xf numFmtId="176" fontId="4" fillId="0" borderId="21" xfId="0" applyNumberFormat="1" applyFont="1" applyBorder="1" applyProtection="1">
      <alignment vertical="center"/>
      <protection locked="0"/>
    </xf>
    <xf numFmtId="176" fontId="4" fillId="0" borderId="23" xfId="0" applyNumberFormat="1" applyFont="1" applyBorder="1" applyProtection="1">
      <alignment vertical="center"/>
      <protection locked="0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176" fontId="4" fillId="0" borderId="25" xfId="0" applyNumberFormat="1" applyFont="1" applyBorder="1">
      <alignment vertical="center"/>
    </xf>
    <xf numFmtId="176" fontId="4" fillId="0" borderId="26" xfId="0" applyNumberFormat="1" applyFont="1" applyBorder="1">
      <alignment vertical="center"/>
    </xf>
    <xf numFmtId="176" fontId="4" fillId="0" borderId="27" xfId="0" applyNumberFormat="1" applyFont="1" applyBorder="1">
      <alignment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176" fontId="4" fillId="0" borderId="29" xfId="0" applyNumberFormat="1" applyFont="1" applyBorder="1" applyProtection="1">
      <alignment vertical="center"/>
      <protection locked="0"/>
    </xf>
    <xf numFmtId="176" fontId="4" fillId="0" borderId="29" xfId="0" applyNumberFormat="1" applyFont="1" applyBorder="1">
      <alignment vertical="center"/>
    </xf>
    <xf numFmtId="176" fontId="4" fillId="0" borderId="30" xfId="0" applyNumberFormat="1" applyFont="1" applyBorder="1" applyProtection="1">
      <alignment vertical="center"/>
      <protection locked="0"/>
    </xf>
    <xf numFmtId="176" fontId="4" fillId="0" borderId="31" xfId="0" applyNumberFormat="1" applyFont="1" applyBorder="1" applyProtection="1">
      <alignment vertical="center"/>
      <protection locked="0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176" fontId="4" fillId="0" borderId="33" xfId="0" applyNumberFormat="1" applyFont="1" applyBorder="1" applyProtection="1">
      <alignment vertical="center"/>
      <protection locked="0"/>
    </xf>
    <xf numFmtId="176" fontId="4" fillId="0" borderId="33" xfId="0" applyNumberFormat="1" applyFont="1" applyBorder="1">
      <alignment vertical="center"/>
    </xf>
    <xf numFmtId="176" fontId="4" fillId="0" borderId="34" xfId="0" applyNumberFormat="1" applyFont="1" applyBorder="1" applyProtection="1">
      <alignment vertical="center"/>
      <protection locked="0"/>
    </xf>
    <xf numFmtId="176" fontId="4" fillId="0" borderId="35" xfId="0" applyNumberFormat="1" applyFont="1" applyBorder="1" applyProtection="1">
      <alignment vertical="center"/>
      <protection locked="0"/>
    </xf>
    <xf numFmtId="0" fontId="4" fillId="0" borderId="36" xfId="0" applyFont="1" applyBorder="1" applyAlignment="1">
      <alignment horizontal="center" vertical="center"/>
    </xf>
    <xf numFmtId="176" fontId="4" fillId="0" borderId="37" xfId="0" applyNumberFormat="1" applyFont="1" applyBorder="1" applyProtection="1">
      <alignment vertical="center"/>
      <protection locked="0"/>
    </xf>
    <xf numFmtId="176" fontId="4" fillId="0" borderId="37" xfId="0" applyNumberFormat="1" applyFont="1" applyBorder="1">
      <alignment vertical="center"/>
    </xf>
    <xf numFmtId="176" fontId="4" fillId="0" borderId="36" xfId="0" applyNumberFormat="1" applyFont="1" applyBorder="1" applyProtection="1">
      <alignment vertical="center"/>
      <protection locked="0"/>
    </xf>
    <xf numFmtId="176" fontId="4" fillId="0" borderId="38" xfId="0" applyNumberFormat="1" applyFont="1" applyBorder="1" applyProtection="1">
      <alignment vertical="center"/>
      <protection locked="0"/>
    </xf>
    <xf numFmtId="0" fontId="4" fillId="0" borderId="39" xfId="0" applyFont="1" applyBorder="1" applyAlignment="1">
      <alignment horizontal="center" vertical="center"/>
    </xf>
    <xf numFmtId="176" fontId="4" fillId="0" borderId="40" xfId="0" applyNumberFormat="1" applyFont="1" applyBorder="1" applyProtection="1">
      <alignment vertical="center"/>
      <protection locked="0"/>
    </xf>
    <xf numFmtId="176" fontId="4" fillId="0" borderId="40" xfId="0" applyNumberFormat="1" applyFont="1" applyBorder="1">
      <alignment vertical="center"/>
    </xf>
    <xf numFmtId="176" fontId="4" fillId="0" borderId="39" xfId="0" applyNumberFormat="1" applyFont="1" applyBorder="1" applyProtection="1">
      <alignment vertical="center"/>
      <protection locked="0"/>
    </xf>
    <xf numFmtId="176" fontId="4" fillId="0" borderId="41" xfId="0" applyNumberFormat="1" applyFont="1" applyBorder="1" applyProtection="1">
      <alignment vertical="center"/>
      <protection locked="0"/>
    </xf>
    <xf numFmtId="0" fontId="4" fillId="0" borderId="42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176" fontId="4" fillId="0" borderId="43" xfId="0" applyNumberFormat="1" applyFont="1" applyBorder="1">
      <alignment vertical="center"/>
    </xf>
    <xf numFmtId="176" fontId="4" fillId="0" borderId="44" xfId="0" applyNumberFormat="1" applyFont="1" applyBorder="1">
      <alignment vertical="center"/>
    </xf>
    <xf numFmtId="176" fontId="4" fillId="0" borderId="45" xfId="0" applyNumberFormat="1" applyFont="1" applyBorder="1">
      <alignment vertical="center"/>
    </xf>
    <xf numFmtId="0" fontId="4" fillId="0" borderId="46" xfId="0" applyFont="1" applyBorder="1" applyAlignment="1">
      <alignment horizontal="center" vertical="center"/>
    </xf>
    <xf numFmtId="176" fontId="4" fillId="0" borderId="46" xfId="0" applyNumberFormat="1" applyFont="1" applyBorder="1">
      <alignment vertical="center"/>
    </xf>
    <xf numFmtId="176" fontId="4" fillId="0" borderId="47" xfId="0" applyNumberFormat="1" applyFont="1" applyBorder="1">
      <alignment vertical="center"/>
    </xf>
    <xf numFmtId="176" fontId="4" fillId="0" borderId="48" xfId="0" applyNumberFormat="1" applyFont="1" applyBorder="1">
      <alignment vertical="center"/>
    </xf>
    <xf numFmtId="0" fontId="4" fillId="0" borderId="49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176" fontId="4" fillId="0" borderId="50" xfId="0" applyNumberFormat="1" applyFont="1" applyBorder="1">
      <alignment vertical="center"/>
    </xf>
    <xf numFmtId="176" fontId="4" fillId="0" borderId="49" xfId="0" applyNumberFormat="1" applyFont="1" applyBorder="1">
      <alignment vertical="center"/>
    </xf>
    <xf numFmtId="176" fontId="4" fillId="0" borderId="51" xfId="0" applyNumberFormat="1" applyFont="1" applyBorder="1">
      <alignment vertical="center"/>
    </xf>
    <xf numFmtId="177" fontId="4" fillId="0" borderId="0" xfId="0" applyNumberFormat="1" applyFont="1">
      <alignment vertical="center"/>
    </xf>
    <xf numFmtId="177" fontId="6" fillId="0" borderId="0" xfId="0" applyNumberFormat="1" applyFont="1">
      <alignment vertical="center"/>
    </xf>
    <xf numFmtId="58" fontId="5" fillId="0" borderId="14" xfId="0" applyNumberFormat="1" applyFont="1" applyBorder="1" applyAlignment="1">
      <alignment horizontal="distributed" vertical="center"/>
    </xf>
    <xf numFmtId="0" fontId="5" fillId="0" borderId="15" xfId="0" applyFont="1" applyBorder="1" applyAlignment="1">
      <alignment horizontal="distributed" vertical="center"/>
    </xf>
    <xf numFmtId="177" fontId="4" fillId="0" borderId="1" xfId="0" applyNumberFormat="1" applyFont="1" applyBorder="1" applyAlignment="1">
      <alignment horizontal="center" vertical="center" wrapText="1"/>
    </xf>
    <xf numFmtId="177" fontId="4" fillId="0" borderId="6" xfId="0" applyNumberFormat="1" applyFont="1" applyBorder="1" applyAlignment="1">
      <alignment horizontal="center" vertical="center"/>
    </xf>
    <xf numFmtId="177" fontId="4" fillId="0" borderId="10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9" xfId="0" applyNumberFormat="1" applyFont="1" applyBorder="1" applyAlignment="1">
      <alignment horizontal="center" vertical="center"/>
    </xf>
    <xf numFmtId="177" fontId="4" fillId="0" borderId="13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distributed" vertical="center" wrapText="1"/>
    </xf>
    <xf numFmtId="0" fontId="4" fillId="0" borderId="2" xfId="0" applyFont="1" applyBorder="1" applyAlignment="1">
      <alignment horizontal="distributed" vertical="center" wrapText="1"/>
    </xf>
    <xf numFmtId="0" fontId="4" fillId="0" borderId="6" xfId="0" applyFont="1" applyBorder="1" applyAlignment="1">
      <alignment horizontal="distributed" vertical="center" wrapText="1"/>
    </xf>
    <xf numFmtId="0" fontId="4" fillId="0" borderId="7" xfId="0" applyFont="1" applyBorder="1" applyAlignment="1">
      <alignment horizontal="distributed" vertical="center" wrapText="1"/>
    </xf>
    <xf numFmtId="0" fontId="4" fillId="0" borderId="10" xfId="0" applyFont="1" applyBorder="1" applyAlignment="1">
      <alignment horizontal="distributed" vertical="center" wrapText="1"/>
    </xf>
    <xf numFmtId="0" fontId="4" fillId="0" borderId="11" xfId="0" applyFont="1" applyBorder="1" applyAlignment="1">
      <alignment horizontal="distributed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177" fontId="4" fillId="0" borderId="3" xfId="0" applyNumberFormat="1" applyFont="1" applyBorder="1" applyAlignment="1">
      <alignment horizontal="center" vertical="center"/>
    </xf>
    <xf numFmtId="177" fontId="4" fillId="0" borderId="8" xfId="0" applyNumberFormat="1" applyFont="1" applyBorder="1" applyAlignment="1">
      <alignment horizontal="center" vertical="center"/>
    </xf>
    <xf numFmtId="177" fontId="4" fillId="0" borderId="12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960FF7-964B-4185-B25E-4B190C49B910}">
  <sheetPr codeName="Sheet11">
    <pageSetUpPr fitToPage="1"/>
  </sheetPr>
  <dimension ref="A1:P41"/>
  <sheetViews>
    <sheetView tabSelected="1" view="pageBreakPreview" zoomScaleNormal="100" zoomScaleSheetLayoutView="100" workbookViewId="0">
      <selection activeCell="F26" sqref="F26"/>
    </sheetView>
  </sheetViews>
  <sheetFormatPr defaultColWidth="9" defaultRowHeight="11.25" x14ac:dyDescent="0.15"/>
  <cols>
    <col min="1" max="1" width="19.125" style="2" customWidth="1"/>
    <col min="2" max="2" width="9.5" style="2" customWidth="1"/>
    <col min="3" max="3" width="15.125" style="2" customWidth="1"/>
    <col min="4" max="16" width="15.125" style="3" customWidth="1"/>
    <col min="17" max="16384" width="9" style="3"/>
  </cols>
  <sheetData>
    <row r="1" spans="1:16" ht="13.5" x14ac:dyDescent="0.15">
      <c r="A1" s="1" t="s">
        <v>0</v>
      </c>
    </row>
    <row r="2" spans="1:16" ht="12" x14ac:dyDescent="0.15">
      <c r="P2" s="4" t="s">
        <v>1</v>
      </c>
    </row>
    <row r="3" spans="1:16" ht="12" customHeight="1" x14ac:dyDescent="0.15">
      <c r="A3" s="73" t="s">
        <v>2</v>
      </c>
      <c r="B3" s="74"/>
      <c r="C3" s="79" t="s">
        <v>3</v>
      </c>
      <c r="D3" s="82" t="s">
        <v>4</v>
      </c>
      <c r="E3" s="71" t="s">
        <v>5</v>
      </c>
      <c r="F3" s="71"/>
      <c r="G3" s="71"/>
      <c r="H3" s="71" t="s">
        <v>6</v>
      </c>
      <c r="I3" s="71"/>
      <c r="J3" s="71"/>
      <c r="K3" s="71"/>
      <c r="L3" s="71" t="s">
        <v>7</v>
      </c>
      <c r="M3" s="71"/>
      <c r="N3" s="71"/>
      <c r="O3" s="65" t="s">
        <v>8</v>
      </c>
      <c r="P3" s="68" t="s">
        <v>9</v>
      </c>
    </row>
    <row r="4" spans="1:16" ht="12" customHeight="1" x14ac:dyDescent="0.15">
      <c r="A4" s="75"/>
      <c r="B4" s="76"/>
      <c r="C4" s="80"/>
      <c r="D4" s="83"/>
      <c r="E4" s="71" t="s">
        <v>10</v>
      </c>
      <c r="F4" s="71" t="s">
        <v>11</v>
      </c>
      <c r="G4" s="71" t="s">
        <v>12</v>
      </c>
      <c r="H4" s="71" t="s">
        <v>10</v>
      </c>
      <c r="I4" s="72" t="s">
        <v>13</v>
      </c>
      <c r="J4" s="71" t="s">
        <v>14</v>
      </c>
      <c r="K4" s="71"/>
      <c r="L4" s="71" t="s">
        <v>10</v>
      </c>
      <c r="M4" s="72" t="s">
        <v>15</v>
      </c>
      <c r="N4" s="71" t="s">
        <v>16</v>
      </c>
      <c r="O4" s="66"/>
      <c r="P4" s="69"/>
    </row>
    <row r="5" spans="1:16" ht="21.95" customHeight="1" x14ac:dyDescent="0.15">
      <c r="A5" s="77"/>
      <c r="B5" s="78"/>
      <c r="C5" s="81"/>
      <c r="D5" s="84"/>
      <c r="E5" s="71"/>
      <c r="F5" s="71"/>
      <c r="G5" s="71"/>
      <c r="H5" s="71"/>
      <c r="I5" s="71"/>
      <c r="J5" s="5" t="s">
        <v>17</v>
      </c>
      <c r="K5" s="5" t="s">
        <v>18</v>
      </c>
      <c r="L5" s="71"/>
      <c r="M5" s="71"/>
      <c r="N5" s="71"/>
      <c r="O5" s="67"/>
      <c r="P5" s="70"/>
    </row>
    <row r="6" spans="1:16" ht="18" customHeight="1" thickBot="1" x14ac:dyDescent="0.2">
      <c r="A6" s="63">
        <v>45748</v>
      </c>
      <c r="B6" s="64">
        <v>43556</v>
      </c>
      <c r="C6" s="6">
        <f t="shared" ref="C6:P6" si="0">SUMIF(C7:C18,"&gt;0")+SUMIF(C21:C22,"&gt;0")</f>
        <v>297187.01042000006</v>
      </c>
      <c r="D6" s="7">
        <f t="shared" si="0"/>
        <v>9383.86</v>
      </c>
      <c r="E6" s="7">
        <f t="shared" si="0"/>
        <v>111190.35000000002</v>
      </c>
      <c r="F6" s="7">
        <f t="shared" si="0"/>
        <v>86040.439999999988</v>
      </c>
      <c r="G6" s="7">
        <f t="shared" si="0"/>
        <v>25149.910000000003</v>
      </c>
      <c r="H6" s="7">
        <f t="shared" si="0"/>
        <v>1558.0800000000002</v>
      </c>
      <c r="I6" s="7">
        <f t="shared" si="0"/>
        <v>0</v>
      </c>
      <c r="J6" s="7">
        <f t="shared" si="0"/>
        <v>1515.21</v>
      </c>
      <c r="K6" s="7">
        <f t="shared" si="0"/>
        <v>42.870000000000005</v>
      </c>
      <c r="L6" s="7">
        <f t="shared" si="0"/>
        <v>75808.900000000009</v>
      </c>
      <c r="M6" s="7">
        <f t="shared" si="0"/>
        <v>3961.15</v>
      </c>
      <c r="N6" s="7">
        <f t="shared" si="0"/>
        <v>71847.75</v>
      </c>
      <c r="O6" s="8">
        <f t="shared" si="0"/>
        <v>8762.4</v>
      </c>
      <c r="P6" s="9">
        <f t="shared" si="0"/>
        <v>302250.41999999993</v>
      </c>
    </row>
    <row r="7" spans="1:16" ht="18" customHeight="1" thickTop="1" x14ac:dyDescent="0.15">
      <c r="A7" s="10" t="s">
        <v>19</v>
      </c>
      <c r="B7" s="10" t="s">
        <v>19</v>
      </c>
      <c r="C7" s="11">
        <v>33813.084000000003</v>
      </c>
      <c r="D7" s="11">
        <v>335.47</v>
      </c>
      <c r="E7" s="12">
        <f t="shared" ref="E7:E17" si="1">SUMIF(F7:G7,"&gt;0")</f>
        <v>18565.490000000002</v>
      </c>
      <c r="F7" s="11">
        <v>17209.240000000002</v>
      </c>
      <c r="G7" s="11">
        <v>1356.25</v>
      </c>
      <c r="H7" s="12">
        <f t="shared" ref="H7:H17" si="2">SUMIF(I7:K7,"&gt;0")</f>
        <v>811.46</v>
      </c>
      <c r="I7" s="11">
        <v>0</v>
      </c>
      <c r="J7" s="11">
        <v>811.46</v>
      </c>
      <c r="K7" s="11">
        <v>0</v>
      </c>
      <c r="L7" s="12">
        <f t="shared" ref="L7:L17" si="3">SUMIF(M7:N7,"&gt;0")</f>
        <v>22183.14</v>
      </c>
      <c r="M7" s="11">
        <v>0.02</v>
      </c>
      <c r="N7" s="11">
        <v>22183.119999999999</v>
      </c>
      <c r="O7" s="13">
        <v>145.19</v>
      </c>
      <c r="P7" s="14">
        <v>33872.339999999997</v>
      </c>
    </row>
    <row r="8" spans="1:16" ht="18" customHeight="1" x14ac:dyDescent="0.15">
      <c r="A8" s="15" t="s">
        <v>20</v>
      </c>
      <c r="B8" s="15" t="s">
        <v>20</v>
      </c>
      <c r="C8" s="16">
        <v>36375.837599999999</v>
      </c>
      <c r="D8" s="16">
        <v>1743.97</v>
      </c>
      <c r="E8" s="17">
        <f t="shared" si="1"/>
        <v>6144.5199999999995</v>
      </c>
      <c r="F8" s="16">
        <v>5340.19</v>
      </c>
      <c r="G8" s="16">
        <v>804.33</v>
      </c>
      <c r="H8" s="17">
        <f t="shared" si="2"/>
        <v>162.12</v>
      </c>
      <c r="I8" s="16">
        <v>0</v>
      </c>
      <c r="J8" s="16">
        <v>162.12</v>
      </c>
      <c r="K8" s="16">
        <v>0</v>
      </c>
      <c r="L8" s="17">
        <f t="shared" si="3"/>
        <v>3374.46</v>
      </c>
      <c r="M8" s="16">
        <v>0</v>
      </c>
      <c r="N8" s="16">
        <v>3374.46</v>
      </c>
      <c r="O8" s="18">
        <v>36.450000000000003</v>
      </c>
      <c r="P8" s="19">
        <v>36515.39</v>
      </c>
    </row>
    <row r="9" spans="1:16" ht="18" customHeight="1" x14ac:dyDescent="0.15">
      <c r="A9" s="15" t="s">
        <v>21</v>
      </c>
      <c r="B9" s="15" t="s">
        <v>21</v>
      </c>
      <c r="C9" s="16">
        <v>20774.305200000003</v>
      </c>
      <c r="D9" s="16">
        <v>3040.85</v>
      </c>
      <c r="E9" s="17">
        <f t="shared" si="1"/>
        <v>8083.72</v>
      </c>
      <c r="F9" s="16">
        <v>2615.5</v>
      </c>
      <c r="G9" s="16">
        <v>5468.22</v>
      </c>
      <c r="H9" s="17">
        <f t="shared" si="2"/>
        <v>0</v>
      </c>
      <c r="I9" s="16">
        <v>0</v>
      </c>
      <c r="J9" s="16">
        <v>0</v>
      </c>
      <c r="K9" s="16">
        <v>0</v>
      </c>
      <c r="L9" s="17">
        <f t="shared" si="3"/>
        <v>11924.73</v>
      </c>
      <c r="M9" s="16">
        <v>564.91</v>
      </c>
      <c r="N9" s="16">
        <v>11359.82</v>
      </c>
      <c r="O9" s="18">
        <v>565.16</v>
      </c>
      <c r="P9" s="19">
        <v>21192.89</v>
      </c>
    </row>
    <row r="10" spans="1:16" ht="18" customHeight="1" x14ac:dyDescent="0.15">
      <c r="A10" s="15" t="s">
        <v>22</v>
      </c>
      <c r="B10" s="15" t="s">
        <v>22</v>
      </c>
      <c r="C10" s="16">
        <v>16075.2119</v>
      </c>
      <c r="D10" s="16">
        <v>2528.3000000000002</v>
      </c>
      <c r="E10" s="17">
        <f t="shared" si="1"/>
        <v>8500.43</v>
      </c>
      <c r="F10" s="16">
        <v>8500.43</v>
      </c>
      <c r="G10" s="16">
        <v>0</v>
      </c>
      <c r="H10" s="17">
        <f t="shared" si="2"/>
        <v>0</v>
      </c>
      <c r="I10" s="16">
        <v>0</v>
      </c>
      <c r="J10" s="16">
        <v>0</v>
      </c>
      <c r="K10" s="16">
        <v>0</v>
      </c>
      <c r="L10" s="17">
        <f t="shared" si="3"/>
        <v>2373.54</v>
      </c>
      <c r="M10" s="16">
        <v>0</v>
      </c>
      <c r="N10" s="16">
        <v>2373.54</v>
      </c>
      <c r="O10" s="18">
        <v>0</v>
      </c>
      <c r="P10" s="19">
        <v>16810.09</v>
      </c>
    </row>
    <row r="11" spans="1:16" ht="18" customHeight="1" x14ac:dyDescent="0.15">
      <c r="A11" s="15" t="s">
        <v>23</v>
      </c>
      <c r="B11" s="15" t="s">
        <v>23</v>
      </c>
      <c r="C11" s="16">
        <v>20437.327099999999</v>
      </c>
      <c r="D11" s="16">
        <v>1126.68</v>
      </c>
      <c r="E11" s="17">
        <f t="shared" si="1"/>
        <v>13630.32</v>
      </c>
      <c r="F11" s="16">
        <v>10025.209999999999</v>
      </c>
      <c r="G11" s="16">
        <v>3605.11</v>
      </c>
      <c r="H11" s="17">
        <f t="shared" si="2"/>
        <v>0</v>
      </c>
      <c r="I11" s="16">
        <v>0</v>
      </c>
      <c r="J11" s="16">
        <v>0</v>
      </c>
      <c r="K11" s="16">
        <v>0</v>
      </c>
      <c r="L11" s="17">
        <f t="shared" si="3"/>
        <v>3238.76</v>
      </c>
      <c r="M11" s="16">
        <v>468.48</v>
      </c>
      <c r="N11" s="16">
        <v>2770.28</v>
      </c>
      <c r="O11" s="18">
        <v>91.09</v>
      </c>
      <c r="P11" s="19">
        <v>21322.560000000001</v>
      </c>
    </row>
    <row r="12" spans="1:16" ht="18" customHeight="1" x14ac:dyDescent="0.15">
      <c r="A12" s="15" t="s">
        <v>24</v>
      </c>
      <c r="B12" s="15" t="s">
        <v>24</v>
      </c>
      <c r="C12" s="16">
        <v>14796.2052</v>
      </c>
      <c r="D12" s="16">
        <v>25.7</v>
      </c>
      <c r="E12" s="17">
        <f t="shared" si="1"/>
        <v>7500.7800000000007</v>
      </c>
      <c r="F12" s="16">
        <v>6067.1</v>
      </c>
      <c r="G12" s="16">
        <v>1433.68</v>
      </c>
      <c r="H12" s="17">
        <f t="shared" si="2"/>
        <v>311.39</v>
      </c>
      <c r="I12" s="16">
        <v>0</v>
      </c>
      <c r="J12" s="16">
        <v>279.58999999999997</v>
      </c>
      <c r="K12" s="16">
        <v>31.8</v>
      </c>
      <c r="L12" s="17">
        <f t="shared" si="3"/>
        <v>4788.05</v>
      </c>
      <c r="M12" s="16">
        <v>546.34</v>
      </c>
      <c r="N12" s="16">
        <v>4241.71</v>
      </c>
      <c r="O12" s="18">
        <v>54.38</v>
      </c>
      <c r="P12" s="19">
        <v>15706.47</v>
      </c>
    </row>
    <row r="13" spans="1:16" ht="18" customHeight="1" x14ac:dyDescent="0.15">
      <c r="A13" s="15" t="s">
        <v>25</v>
      </c>
      <c r="B13" s="15" t="s">
        <v>25</v>
      </c>
      <c r="C13" s="16">
        <v>29015.233519999998</v>
      </c>
      <c r="D13" s="16">
        <v>53.82</v>
      </c>
      <c r="E13" s="17">
        <f t="shared" si="1"/>
        <v>14856.54</v>
      </c>
      <c r="F13" s="16">
        <v>11691.34</v>
      </c>
      <c r="G13" s="16">
        <v>3165.2</v>
      </c>
      <c r="H13" s="17">
        <f t="shared" si="2"/>
        <v>0</v>
      </c>
      <c r="I13" s="16">
        <v>0</v>
      </c>
      <c r="J13" s="16">
        <v>0</v>
      </c>
      <c r="K13" s="16">
        <v>0</v>
      </c>
      <c r="L13" s="17">
        <f t="shared" si="3"/>
        <v>10559.220000000001</v>
      </c>
      <c r="M13" s="16">
        <v>2358.8000000000002</v>
      </c>
      <c r="N13" s="16">
        <v>8200.42</v>
      </c>
      <c r="O13" s="18">
        <v>319.82</v>
      </c>
      <c r="P13" s="19">
        <v>29681.45</v>
      </c>
    </row>
    <row r="14" spans="1:16" ht="18" customHeight="1" x14ac:dyDescent="0.15">
      <c r="A14" s="15" t="s">
        <v>26</v>
      </c>
      <c r="B14" s="15" t="s">
        <v>26</v>
      </c>
      <c r="C14" s="16">
        <v>27753.684000000001</v>
      </c>
      <c r="D14" s="16">
        <v>76.41</v>
      </c>
      <c r="E14" s="17">
        <f t="shared" si="1"/>
        <v>2736.9300000000003</v>
      </c>
      <c r="F14" s="16">
        <v>2732.36</v>
      </c>
      <c r="G14" s="16">
        <v>4.57</v>
      </c>
      <c r="H14" s="17">
        <f t="shared" si="2"/>
        <v>0</v>
      </c>
      <c r="I14" s="16">
        <v>0</v>
      </c>
      <c r="J14" s="16">
        <v>0</v>
      </c>
      <c r="K14" s="16">
        <v>0</v>
      </c>
      <c r="L14" s="17">
        <f t="shared" si="3"/>
        <v>2483.12</v>
      </c>
      <c r="M14" s="16">
        <v>0</v>
      </c>
      <c r="N14" s="16">
        <v>2483.12</v>
      </c>
      <c r="O14" s="18">
        <v>123.41</v>
      </c>
      <c r="P14" s="19">
        <v>27919.3</v>
      </c>
    </row>
    <row r="15" spans="1:16" ht="18" customHeight="1" x14ac:dyDescent="0.15">
      <c r="A15" s="15" t="s">
        <v>27</v>
      </c>
      <c r="B15" s="15" t="s">
        <v>27</v>
      </c>
      <c r="C15" s="16">
        <v>30935.575600000007</v>
      </c>
      <c r="D15" s="16">
        <v>19.5</v>
      </c>
      <c r="E15" s="17">
        <f t="shared" si="1"/>
        <v>13670.29</v>
      </c>
      <c r="F15" s="16">
        <v>7661.48</v>
      </c>
      <c r="G15" s="16">
        <v>6008.81</v>
      </c>
      <c r="H15" s="17">
        <f t="shared" si="2"/>
        <v>0</v>
      </c>
      <c r="I15" s="16">
        <v>0</v>
      </c>
      <c r="J15" s="16">
        <v>0</v>
      </c>
      <c r="K15" s="16">
        <v>0</v>
      </c>
      <c r="L15" s="17">
        <f t="shared" si="3"/>
        <v>2573.34</v>
      </c>
      <c r="M15" s="16">
        <v>0</v>
      </c>
      <c r="N15" s="16">
        <v>2573.34</v>
      </c>
      <c r="O15" s="18">
        <v>4609.4799999999996</v>
      </c>
      <c r="P15" s="19">
        <v>31168.86</v>
      </c>
    </row>
    <row r="16" spans="1:16" ht="18" customHeight="1" x14ac:dyDescent="0.15">
      <c r="A16" s="15" t="s">
        <v>28</v>
      </c>
      <c r="B16" s="15" t="s">
        <v>29</v>
      </c>
      <c r="C16" s="16">
        <v>15739.7832</v>
      </c>
      <c r="D16" s="16">
        <v>3.19</v>
      </c>
      <c r="E16" s="17">
        <f t="shared" si="1"/>
        <v>1310.78</v>
      </c>
      <c r="F16" s="16">
        <v>1310.78</v>
      </c>
      <c r="G16" s="16">
        <v>0</v>
      </c>
      <c r="H16" s="17">
        <f t="shared" si="2"/>
        <v>129.41999999999999</v>
      </c>
      <c r="I16" s="16">
        <v>0</v>
      </c>
      <c r="J16" s="16">
        <v>118.91</v>
      </c>
      <c r="K16" s="16">
        <v>10.51</v>
      </c>
      <c r="L16" s="17">
        <f t="shared" si="3"/>
        <v>1910.65</v>
      </c>
      <c r="M16" s="16">
        <v>0</v>
      </c>
      <c r="N16" s="16">
        <v>1910.65</v>
      </c>
      <c r="O16" s="18">
        <v>0</v>
      </c>
      <c r="P16" s="19">
        <v>15831.76</v>
      </c>
    </row>
    <row r="17" spans="1:16" ht="18" customHeight="1" x14ac:dyDescent="0.15">
      <c r="A17" s="15" t="s">
        <v>29</v>
      </c>
      <c r="B17" s="15" t="s">
        <v>30</v>
      </c>
      <c r="C17" s="16">
        <v>27520.416799999999</v>
      </c>
      <c r="D17" s="16">
        <v>63.02</v>
      </c>
      <c r="E17" s="17">
        <f t="shared" si="1"/>
        <v>7817.55</v>
      </c>
      <c r="F17" s="16">
        <v>7259.56</v>
      </c>
      <c r="G17" s="16">
        <v>557.99</v>
      </c>
      <c r="H17" s="17">
        <f t="shared" si="2"/>
        <v>143.69</v>
      </c>
      <c r="I17" s="16">
        <v>0</v>
      </c>
      <c r="J17" s="16">
        <v>143.13</v>
      </c>
      <c r="K17" s="16">
        <v>0.56000000000000005</v>
      </c>
      <c r="L17" s="17">
        <f t="shared" si="3"/>
        <v>4937.6099999999997</v>
      </c>
      <c r="M17" s="16">
        <v>0</v>
      </c>
      <c r="N17" s="16">
        <v>4937.6099999999997</v>
      </c>
      <c r="O17" s="18">
        <v>2442.2199999999998</v>
      </c>
      <c r="P17" s="19">
        <v>27960.47</v>
      </c>
    </row>
    <row r="18" spans="1:16" ht="18" customHeight="1" x14ac:dyDescent="0.15">
      <c r="A18" s="20" t="s">
        <v>31</v>
      </c>
      <c r="B18" s="21" t="s">
        <v>32</v>
      </c>
      <c r="C18" s="22">
        <f t="shared" ref="C18:P18" si="4">SUMIF(C19:C20,"&gt;0")</f>
        <v>5335.5213999999996</v>
      </c>
      <c r="D18" s="22">
        <f t="shared" si="4"/>
        <v>364.63</v>
      </c>
      <c r="E18" s="22">
        <f t="shared" si="4"/>
        <v>1358.02</v>
      </c>
      <c r="F18" s="22">
        <f t="shared" si="4"/>
        <v>1196.05</v>
      </c>
      <c r="G18" s="22">
        <f t="shared" si="4"/>
        <v>161.97</v>
      </c>
      <c r="H18" s="22">
        <f t="shared" si="4"/>
        <v>0</v>
      </c>
      <c r="I18" s="22">
        <f t="shared" si="4"/>
        <v>0</v>
      </c>
      <c r="J18" s="22">
        <f t="shared" si="4"/>
        <v>0</v>
      </c>
      <c r="K18" s="22">
        <f t="shared" si="4"/>
        <v>0</v>
      </c>
      <c r="L18" s="22">
        <f t="shared" si="4"/>
        <v>1457.19</v>
      </c>
      <c r="M18" s="22">
        <f t="shared" si="4"/>
        <v>0</v>
      </c>
      <c r="N18" s="22">
        <f t="shared" si="4"/>
        <v>1457.19</v>
      </c>
      <c r="O18" s="23">
        <f t="shared" si="4"/>
        <v>177.52</v>
      </c>
      <c r="P18" s="24">
        <f t="shared" si="4"/>
        <v>5524.61</v>
      </c>
    </row>
    <row r="19" spans="1:16" ht="18" customHeight="1" x14ac:dyDescent="0.15">
      <c r="A19" s="25" t="s">
        <v>33</v>
      </c>
      <c r="B19" s="26" t="s">
        <v>34</v>
      </c>
      <c r="C19" s="27">
        <v>4427.1957999999995</v>
      </c>
      <c r="D19" s="27">
        <v>182.16</v>
      </c>
      <c r="E19" s="28">
        <f>SUMIF(F19:G19,"&gt;0")</f>
        <v>487.03999999999996</v>
      </c>
      <c r="F19" s="27">
        <v>325.07</v>
      </c>
      <c r="G19" s="27">
        <v>161.97</v>
      </c>
      <c r="H19" s="28">
        <f>SUMIF(I19:K19,"&gt;0")</f>
        <v>0</v>
      </c>
      <c r="I19" s="27">
        <v>0</v>
      </c>
      <c r="J19" s="27">
        <v>0</v>
      </c>
      <c r="K19" s="27">
        <v>0</v>
      </c>
      <c r="L19" s="28">
        <f>SUMIF(M19:N19,"&gt;0")</f>
        <v>719.39</v>
      </c>
      <c r="M19" s="27">
        <v>0</v>
      </c>
      <c r="N19" s="27">
        <v>719.39</v>
      </c>
      <c r="O19" s="29">
        <v>177.52</v>
      </c>
      <c r="P19" s="30">
        <v>4488.57</v>
      </c>
    </row>
    <row r="20" spans="1:16" ht="18" customHeight="1" x14ac:dyDescent="0.15">
      <c r="A20" s="31" t="s">
        <v>33</v>
      </c>
      <c r="B20" s="32" t="s">
        <v>35</v>
      </c>
      <c r="C20" s="33">
        <v>908.32560000000001</v>
      </c>
      <c r="D20" s="33">
        <v>182.47</v>
      </c>
      <c r="E20" s="34">
        <f>SUMIF(F20:G20,"&gt;0")</f>
        <v>870.98</v>
      </c>
      <c r="F20" s="33">
        <v>870.98</v>
      </c>
      <c r="G20" s="33">
        <v>0</v>
      </c>
      <c r="H20" s="34">
        <f>SUMIF(I20:K20,"&gt;0")</f>
        <v>0</v>
      </c>
      <c r="I20" s="33">
        <v>0</v>
      </c>
      <c r="J20" s="33">
        <v>0</v>
      </c>
      <c r="K20" s="33">
        <v>0</v>
      </c>
      <c r="L20" s="34">
        <f>SUMIF(M20:N20,"&gt;0")</f>
        <v>737.8</v>
      </c>
      <c r="M20" s="33">
        <v>0</v>
      </c>
      <c r="N20" s="33">
        <v>737.8</v>
      </c>
      <c r="O20" s="35">
        <v>0</v>
      </c>
      <c r="P20" s="36">
        <v>1036.04</v>
      </c>
    </row>
    <row r="21" spans="1:16" ht="18" customHeight="1" x14ac:dyDescent="0.15">
      <c r="A21" s="37" t="s">
        <v>36</v>
      </c>
      <c r="B21" s="37" t="s">
        <v>37</v>
      </c>
      <c r="C21" s="38">
        <v>11129.922999999999</v>
      </c>
      <c r="D21" s="38">
        <v>0</v>
      </c>
      <c r="E21" s="39">
        <f>SUMIF(F21:G21,"&gt;0")</f>
        <v>4467.7700000000004</v>
      </c>
      <c r="F21" s="38">
        <v>2515.77</v>
      </c>
      <c r="G21" s="38">
        <v>1952</v>
      </c>
      <c r="H21" s="39">
        <f>SUMIF(I21:K21,"&gt;0")</f>
        <v>0</v>
      </c>
      <c r="I21" s="38">
        <v>0</v>
      </c>
      <c r="J21" s="38">
        <v>0</v>
      </c>
      <c r="K21" s="38">
        <v>0</v>
      </c>
      <c r="L21" s="39">
        <f>SUMIF(M21:N21,"&gt;0")</f>
        <v>1874.92</v>
      </c>
      <c r="M21" s="38">
        <v>0</v>
      </c>
      <c r="N21" s="38">
        <v>1874.92</v>
      </c>
      <c r="O21" s="40">
        <v>146.32</v>
      </c>
      <c r="P21" s="41">
        <v>11241.94</v>
      </c>
    </row>
    <row r="22" spans="1:16" ht="18" customHeight="1" x14ac:dyDescent="0.15">
      <c r="A22" s="42" t="s">
        <v>38</v>
      </c>
      <c r="B22" s="42" t="s">
        <v>39</v>
      </c>
      <c r="C22" s="43">
        <v>7484.9018999999989</v>
      </c>
      <c r="D22" s="43">
        <v>2.3199999999999998</v>
      </c>
      <c r="E22" s="44">
        <f>SUMIF(F22:G22,"&gt;0")</f>
        <v>2547.21</v>
      </c>
      <c r="F22" s="43">
        <v>1915.43</v>
      </c>
      <c r="G22" s="43">
        <v>631.78</v>
      </c>
      <c r="H22" s="44">
        <f>SUMIF(I22:K22,"&gt;0")</f>
        <v>0</v>
      </c>
      <c r="I22" s="43">
        <v>0</v>
      </c>
      <c r="J22" s="43">
        <v>0</v>
      </c>
      <c r="K22" s="43">
        <v>0</v>
      </c>
      <c r="L22" s="44">
        <f>SUMIF(M22:N22,"&gt;0")</f>
        <v>2130.17</v>
      </c>
      <c r="M22" s="43">
        <v>22.6</v>
      </c>
      <c r="N22" s="43">
        <v>2107.5700000000002</v>
      </c>
      <c r="O22" s="45">
        <v>51.36</v>
      </c>
      <c r="P22" s="46">
        <v>7502.29</v>
      </c>
    </row>
    <row r="23" spans="1:16" ht="18" customHeight="1" x14ac:dyDescent="0.15">
      <c r="A23" s="47" t="s">
        <v>40</v>
      </c>
      <c r="B23" s="48" t="s">
        <v>19</v>
      </c>
      <c r="C23" s="49">
        <f t="shared" ref="C23:P26" si="5">SUMIF(C7,"&gt;0")</f>
        <v>33813.084000000003</v>
      </c>
      <c r="D23" s="49">
        <f t="shared" si="5"/>
        <v>335.47</v>
      </c>
      <c r="E23" s="49">
        <f t="shared" si="5"/>
        <v>18565.490000000002</v>
      </c>
      <c r="F23" s="49">
        <f t="shared" si="5"/>
        <v>17209.240000000002</v>
      </c>
      <c r="G23" s="49">
        <f t="shared" si="5"/>
        <v>1356.25</v>
      </c>
      <c r="H23" s="49">
        <f t="shared" si="5"/>
        <v>811.46</v>
      </c>
      <c r="I23" s="49">
        <f t="shared" si="5"/>
        <v>0</v>
      </c>
      <c r="J23" s="49">
        <f t="shared" si="5"/>
        <v>811.46</v>
      </c>
      <c r="K23" s="49">
        <f t="shared" si="5"/>
        <v>0</v>
      </c>
      <c r="L23" s="49">
        <f t="shared" si="5"/>
        <v>22183.14</v>
      </c>
      <c r="M23" s="49">
        <f t="shared" si="5"/>
        <v>0.02</v>
      </c>
      <c r="N23" s="49">
        <f t="shared" si="5"/>
        <v>22183.119999999999</v>
      </c>
      <c r="O23" s="50">
        <f t="shared" si="5"/>
        <v>145.19</v>
      </c>
      <c r="P23" s="51">
        <f t="shared" si="5"/>
        <v>33872.339999999997</v>
      </c>
    </row>
    <row r="24" spans="1:16" ht="18" customHeight="1" x14ac:dyDescent="0.15">
      <c r="A24" s="25"/>
      <c r="B24" s="52" t="s">
        <v>20</v>
      </c>
      <c r="C24" s="53">
        <f t="shared" si="5"/>
        <v>36375.837599999999</v>
      </c>
      <c r="D24" s="53">
        <f t="shared" si="5"/>
        <v>1743.97</v>
      </c>
      <c r="E24" s="53">
        <f t="shared" si="5"/>
        <v>6144.5199999999995</v>
      </c>
      <c r="F24" s="53">
        <f t="shared" si="5"/>
        <v>5340.19</v>
      </c>
      <c r="G24" s="53">
        <f t="shared" si="5"/>
        <v>804.33</v>
      </c>
      <c r="H24" s="53">
        <f t="shared" si="5"/>
        <v>162.12</v>
      </c>
      <c r="I24" s="53">
        <f t="shared" si="5"/>
        <v>0</v>
      </c>
      <c r="J24" s="53">
        <f t="shared" si="5"/>
        <v>162.12</v>
      </c>
      <c r="K24" s="53">
        <f t="shared" si="5"/>
        <v>0</v>
      </c>
      <c r="L24" s="53">
        <f t="shared" si="5"/>
        <v>3374.46</v>
      </c>
      <c r="M24" s="53">
        <f t="shared" si="5"/>
        <v>0</v>
      </c>
      <c r="N24" s="53">
        <f t="shared" si="5"/>
        <v>3374.46</v>
      </c>
      <c r="O24" s="54">
        <f t="shared" si="5"/>
        <v>36.450000000000003</v>
      </c>
      <c r="P24" s="55">
        <f t="shared" si="5"/>
        <v>36515.39</v>
      </c>
    </row>
    <row r="25" spans="1:16" ht="18" customHeight="1" x14ac:dyDescent="0.15">
      <c r="A25" s="25"/>
      <c r="B25" s="52" t="s">
        <v>21</v>
      </c>
      <c r="C25" s="53">
        <f t="shared" si="5"/>
        <v>20774.305200000003</v>
      </c>
      <c r="D25" s="53">
        <f t="shared" si="5"/>
        <v>3040.85</v>
      </c>
      <c r="E25" s="53">
        <f t="shared" si="5"/>
        <v>8083.72</v>
      </c>
      <c r="F25" s="53">
        <f t="shared" si="5"/>
        <v>2615.5</v>
      </c>
      <c r="G25" s="53">
        <f t="shared" si="5"/>
        <v>5468.22</v>
      </c>
      <c r="H25" s="53">
        <f t="shared" si="5"/>
        <v>0</v>
      </c>
      <c r="I25" s="53">
        <f t="shared" si="5"/>
        <v>0</v>
      </c>
      <c r="J25" s="53">
        <f t="shared" si="5"/>
        <v>0</v>
      </c>
      <c r="K25" s="53">
        <f t="shared" si="5"/>
        <v>0</v>
      </c>
      <c r="L25" s="53">
        <f t="shared" si="5"/>
        <v>11924.73</v>
      </c>
      <c r="M25" s="53">
        <f t="shared" si="5"/>
        <v>564.91</v>
      </c>
      <c r="N25" s="53">
        <f t="shared" si="5"/>
        <v>11359.82</v>
      </c>
      <c r="O25" s="54">
        <f t="shared" si="5"/>
        <v>565.16</v>
      </c>
      <c r="P25" s="55">
        <f t="shared" si="5"/>
        <v>21192.89</v>
      </c>
    </row>
    <row r="26" spans="1:16" ht="18" customHeight="1" x14ac:dyDescent="0.15">
      <c r="A26" s="25"/>
      <c r="B26" s="52" t="s">
        <v>22</v>
      </c>
      <c r="C26" s="53">
        <f t="shared" si="5"/>
        <v>16075.2119</v>
      </c>
      <c r="D26" s="53">
        <f t="shared" si="5"/>
        <v>2528.3000000000002</v>
      </c>
      <c r="E26" s="53">
        <f t="shared" si="5"/>
        <v>8500.43</v>
      </c>
      <c r="F26" s="53">
        <f t="shared" si="5"/>
        <v>8500.43</v>
      </c>
      <c r="G26" s="53">
        <f t="shared" si="5"/>
        <v>0</v>
      </c>
      <c r="H26" s="53">
        <f t="shared" si="5"/>
        <v>0</v>
      </c>
      <c r="I26" s="53">
        <f t="shared" si="5"/>
        <v>0</v>
      </c>
      <c r="J26" s="53">
        <f t="shared" si="5"/>
        <v>0</v>
      </c>
      <c r="K26" s="53">
        <f t="shared" si="5"/>
        <v>0</v>
      </c>
      <c r="L26" s="53">
        <f t="shared" si="5"/>
        <v>2373.54</v>
      </c>
      <c r="M26" s="53">
        <f t="shared" si="5"/>
        <v>0</v>
      </c>
      <c r="N26" s="53">
        <f t="shared" si="5"/>
        <v>2373.54</v>
      </c>
      <c r="O26" s="54">
        <f t="shared" si="5"/>
        <v>0</v>
      </c>
      <c r="P26" s="55">
        <f t="shared" si="5"/>
        <v>16810.09</v>
      </c>
    </row>
    <row r="27" spans="1:16" ht="18" customHeight="1" x14ac:dyDescent="0.15">
      <c r="A27" s="25"/>
      <c r="B27" s="52" t="s">
        <v>34</v>
      </c>
      <c r="C27" s="53">
        <f t="shared" ref="C27:P28" si="6">SUMIF(C19,"&gt;0")</f>
        <v>4427.1957999999995</v>
      </c>
      <c r="D27" s="53">
        <f t="shared" si="6"/>
        <v>182.16</v>
      </c>
      <c r="E27" s="53">
        <f t="shared" si="6"/>
        <v>487.03999999999996</v>
      </c>
      <c r="F27" s="53">
        <f t="shared" si="6"/>
        <v>325.07</v>
      </c>
      <c r="G27" s="53">
        <f t="shared" si="6"/>
        <v>161.97</v>
      </c>
      <c r="H27" s="53">
        <f t="shared" si="6"/>
        <v>0</v>
      </c>
      <c r="I27" s="53">
        <f t="shared" si="6"/>
        <v>0</v>
      </c>
      <c r="J27" s="53">
        <f t="shared" si="6"/>
        <v>0</v>
      </c>
      <c r="K27" s="53">
        <f t="shared" si="6"/>
        <v>0</v>
      </c>
      <c r="L27" s="53">
        <f t="shared" si="6"/>
        <v>719.39</v>
      </c>
      <c r="M27" s="53">
        <f t="shared" si="6"/>
        <v>0</v>
      </c>
      <c r="N27" s="53">
        <f t="shared" si="6"/>
        <v>719.39</v>
      </c>
      <c r="O27" s="54">
        <f t="shared" si="6"/>
        <v>177.52</v>
      </c>
      <c r="P27" s="55">
        <f t="shared" si="6"/>
        <v>4488.57</v>
      </c>
    </row>
    <row r="28" spans="1:16" ht="18" customHeight="1" x14ac:dyDescent="0.15">
      <c r="A28" s="25"/>
      <c r="B28" s="52" t="s">
        <v>35</v>
      </c>
      <c r="C28" s="53">
        <f t="shared" si="6"/>
        <v>908.32560000000001</v>
      </c>
      <c r="D28" s="53">
        <f t="shared" si="6"/>
        <v>182.47</v>
      </c>
      <c r="E28" s="53">
        <f t="shared" si="6"/>
        <v>870.98</v>
      </c>
      <c r="F28" s="53">
        <f t="shared" si="6"/>
        <v>870.98</v>
      </c>
      <c r="G28" s="53">
        <f t="shared" si="6"/>
        <v>0</v>
      </c>
      <c r="H28" s="53">
        <f t="shared" si="6"/>
        <v>0</v>
      </c>
      <c r="I28" s="53">
        <f t="shared" si="6"/>
        <v>0</v>
      </c>
      <c r="J28" s="53">
        <f t="shared" si="6"/>
        <v>0</v>
      </c>
      <c r="K28" s="53">
        <f t="shared" si="6"/>
        <v>0</v>
      </c>
      <c r="L28" s="53">
        <f t="shared" si="6"/>
        <v>737.8</v>
      </c>
      <c r="M28" s="53">
        <f t="shared" si="6"/>
        <v>0</v>
      </c>
      <c r="N28" s="53">
        <f t="shared" si="6"/>
        <v>737.8</v>
      </c>
      <c r="O28" s="54">
        <f t="shared" si="6"/>
        <v>0</v>
      </c>
      <c r="P28" s="55">
        <f t="shared" si="6"/>
        <v>1036.04</v>
      </c>
    </row>
    <row r="29" spans="1:16" ht="18" customHeight="1" x14ac:dyDescent="0.15">
      <c r="A29" s="25"/>
      <c r="B29" s="52" t="s">
        <v>23</v>
      </c>
      <c r="C29" s="53">
        <f t="shared" ref="C29:P29" si="7">SUMIF(C11,"&gt;0")</f>
        <v>20437.327099999999</v>
      </c>
      <c r="D29" s="53">
        <f t="shared" si="7"/>
        <v>1126.68</v>
      </c>
      <c r="E29" s="53">
        <f t="shared" si="7"/>
        <v>13630.32</v>
      </c>
      <c r="F29" s="53">
        <f t="shared" si="7"/>
        <v>10025.209999999999</v>
      </c>
      <c r="G29" s="53">
        <f t="shared" si="7"/>
        <v>3605.11</v>
      </c>
      <c r="H29" s="53">
        <f t="shared" si="7"/>
        <v>0</v>
      </c>
      <c r="I29" s="53">
        <f t="shared" si="7"/>
        <v>0</v>
      </c>
      <c r="J29" s="53">
        <f t="shared" si="7"/>
        <v>0</v>
      </c>
      <c r="K29" s="53">
        <f t="shared" si="7"/>
        <v>0</v>
      </c>
      <c r="L29" s="53">
        <f t="shared" si="7"/>
        <v>3238.76</v>
      </c>
      <c r="M29" s="53">
        <f t="shared" si="7"/>
        <v>468.48</v>
      </c>
      <c r="N29" s="53">
        <f t="shared" si="7"/>
        <v>2770.28</v>
      </c>
      <c r="O29" s="54">
        <f t="shared" si="7"/>
        <v>91.09</v>
      </c>
      <c r="P29" s="55">
        <f t="shared" si="7"/>
        <v>21322.560000000001</v>
      </c>
    </row>
    <row r="30" spans="1:16" ht="18" customHeight="1" x14ac:dyDescent="0.15">
      <c r="A30" s="25"/>
      <c r="B30" s="52" t="s">
        <v>37</v>
      </c>
      <c r="C30" s="53">
        <f t="shared" ref="C30:P30" si="8">SUMIF(C21,"&gt;0")</f>
        <v>11129.922999999999</v>
      </c>
      <c r="D30" s="53">
        <f t="shared" si="8"/>
        <v>0</v>
      </c>
      <c r="E30" s="53">
        <f t="shared" si="8"/>
        <v>4467.7700000000004</v>
      </c>
      <c r="F30" s="53">
        <f t="shared" si="8"/>
        <v>2515.77</v>
      </c>
      <c r="G30" s="53">
        <f t="shared" si="8"/>
        <v>1952</v>
      </c>
      <c r="H30" s="53">
        <f t="shared" si="8"/>
        <v>0</v>
      </c>
      <c r="I30" s="53">
        <f t="shared" si="8"/>
        <v>0</v>
      </c>
      <c r="J30" s="53">
        <f t="shared" si="8"/>
        <v>0</v>
      </c>
      <c r="K30" s="53">
        <f t="shared" si="8"/>
        <v>0</v>
      </c>
      <c r="L30" s="53">
        <f t="shared" si="8"/>
        <v>1874.92</v>
      </c>
      <c r="M30" s="53">
        <f t="shared" si="8"/>
        <v>0</v>
      </c>
      <c r="N30" s="53">
        <f t="shared" si="8"/>
        <v>1874.92</v>
      </c>
      <c r="O30" s="54">
        <f t="shared" si="8"/>
        <v>146.32</v>
      </c>
      <c r="P30" s="55">
        <f t="shared" si="8"/>
        <v>11241.94</v>
      </c>
    </row>
    <row r="31" spans="1:16" ht="18" customHeight="1" x14ac:dyDescent="0.15">
      <c r="A31" s="25"/>
      <c r="B31" s="52" t="s">
        <v>24</v>
      </c>
      <c r="C31" s="53">
        <f t="shared" ref="C31:P34" si="9">SUMIF(C12,"&gt;0")</f>
        <v>14796.2052</v>
      </c>
      <c r="D31" s="53">
        <f t="shared" si="9"/>
        <v>25.7</v>
      </c>
      <c r="E31" s="53">
        <f t="shared" si="9"/>
        <v>7500.7800000000007</v>
      </c>
      <c r="F31" s="53">
        <f t="shared" si="9"/>
        <v>6067.1</v>
      </c>
      <c r="G31" s="53">
        <f t="shared" si="9"/>
        <v>1433.68</v>
      </c>
      <c r="H31" s="53">
        <f t="shared" si="9"/>
        <v>311.39</v>
      </c>
      <c r="I31" s="53">
        <f t="shared" si="9"/>
        <v>0</v>
      </c>
      <c r="J31" s="53">
        <f t="shared" si="9"/>
        <v>279.58999999999997</v>
      </c>
      <c r="K31" s="53">
        <f t="shared" si="9"/>
        <v>31.8</v>
      </c>
      <c r="L31" s="53">
        <f t="shared" si="9"/>
        <v>4788.05</v>
      </c>
      <c r="M31" s="53">
        <f t="shared" si="9"/>
        <v>546.34</v>
      </c>
      <c r="N31" s="53">
        <f t="shared" si="9"/>
        <v>4241.71</v>
      </c>
      <c r="O31" s="54">
        <f t="shared" si="9"/>
        <v>54.38</v>
      </c>
      <c r="P31" s="55">
        <f t="shared" si="9"/>
        <v>15706.47</v>
      </c>
    </row>
    <row r="32" spans="1:16" ht="18" customHeight="1" x14ac:dyDescent="0.15">
      <c r="A32" s="25"/>
      <c r="B32" s="52" t="s">
        <v>25</v>
      </c>
      <c r="C32" s="53">
        <f t="shared" si="9"/>
        <v>29015.233519999998</v>
      </c>
      <c r="D32" s="53">
        <f t="shared" si="9"/>
        <v>53.82</v>
      </c>
      <c r="E32" s="53">
        <f t="shared" si="9"/>
        <v>14856.54</v>
      </c>
      <c r="F32" s="53">
        <f t="shared" si="9"/>
        <v>11691.34</v>
      </c>
      <c r="G32" s="53">
        <f t="shared" si="9"/>
        <v>3165.2</v>
      </c>
      <c r="H32" s="53">
        <f t="shared" si="9"/>
        <v>0</v>
      </c>
      <c r="I32" s="53">
        <f t="shared" si="9"/>
        <v>0</v>
      </c>
      <c r="J32" s="53">
        <f t="shared" si="9"/>
        <v>0</v>
      </c>
      <c r="K32" s="53">
        <f t="shared" si="9"/>
        <v>0</v>
      </c>
      <c r="L32" s="53">
        <f t="shared" si="9"/>
        <v>10559.220000000001</v>
      </c>
      <c r="M32" s="53">
        <f t="shared" si="9"/>
        <v>2358.8000000000002</v>
      </c>
      <c r="N32" s="53">
        <f t="shared" si="9"/>
        <v>8200.42</v>
      </c>
      <c r="O32" s="54">
        <f t="shared" si="9"/>
        <v>319.82</v>
      </c>
      <c r="P32" s="55">
        <f t="shared" si="9"/>
        <v>29681.45</v>
      </c>
    </row>
    <row r="33" spans="1:16" ht="18" customHeight="1" x14ac:dyDescent="0.15">
      <c r="A33" s="25"/>
      <c r="B33" s="52" t="s">
        <v>26</v>
      </c>
      <c r="C33" s="53">
        <f t="shared" si="9"/>
        <v>27753.684000000001</v>
      </c>
      <c r="D33" s="53">
        <f t="shared" si="9"/>
        <v>76.41</v>
      </c>
      <c r="E33" s="53">
        <f t="shared" si="9"/>
        <v>2736.9300000000003</v>
      </c>
      <c r="F33" s="53">
        <f t="shared" si="9"/>
        <v>2732.36</v>
      </c>
      <c r="G33" s="53">
        <f t="shared" si="9"/>
        <v>4.57</v>
      </c>
      <c r="H33" s="53">
        <f t="shared" si="9"/>
        <v>0</v>
      </c>
      <c r="I33" s="53">
        <f t="shared" si="9"/>
        <v>0</v>
      </c>
      <c r="J33" s="53">
        <f t="shared" si="9"/>
        <v>0</v>
      </c>
      <c r="K33" s="53">
        <f t="shared" si="9"/>
        <v>0</v>
      </c>
      <c r="L33" s="53">
        <f t="shared" si="9"/>
        <v>2483.12</v>
      </c>
      <c r="M33" s="53">
        <f t="shared" si="9"/>
        <v>0</v>
      </c>
      <c r="N33" s="53">
        <f t="shared" si="9"/>
        <v>2483.12</v>
      </c>
      <c r="O33" s="54">
        <f t="shared" si="9"/>
        <v>123.41</v>
      </c>
      <c r="P33" s="55">
        <f t="shared" si="9"/>
        <v>27919.3</v>
      </c>
    </row>
    <row r="34" spans="1:16" ht="18" customHeight="1" x14ac:dyDescent="0.15">
      <c r="A34" s="25"/>
      <c r="B34" s="52" t="s">
        <v>27</v>
      </c>
      <c r="C34" s="53">
        <f t="shared" si="9"/>
        <v>30935.575600000007</v>
      </c>
      <c r="D34" s="53">
        <f t="shared" si="9"/>
        <v>19.5</v>
      </c>
      <c r="E34" s="53">
        <f t="shared" si="9"/>
        <v>13670.29</v>
      </c>
      <c r="F34" s="53">
        <f t="shared" si="9"/>
        <v>7661.48</v>
      </c>
      <c r="G34" s="53">
        <f t="shared" si="9"/>
        <v>6008.81</v>
      </c>
      <c r="H34" s="53">
        <f t="shared" si="9"/>
        <v>0</v>
      </c>
      <c r="I34" s="53">
        <f t="shared" si="9"/>
        <v>0</v>
      </c>
      <c r="J34" s="53">
        <f t="shared" si="9"/>
        <v>0</v>
      </c>
      <c r="K34" s="53">
        <f t="shared" si="9"/>
        <v>0</v>
      </c>
      <c r="L34" s="53">
        <f t="shared" si="9"/>
        <v>2573.34</v>
      </c>
      <c r="M34" s="53">
        <f t="shared" si="9"/>
        <v>0</v>
      </c>
      <c r="N34" s="53">
        <f t="shared" si="9"/>
        <v>2573.34</v>
      </c>
      <c r="O34" s="54">
        <f t="shared" si="9"/>
        <v>4609.4799999999996</v>
      </c>
      <c r="P34" s="55">
        <f t="shared" si="9"/>
        <v>31168.86</v>
      </c>
    </row>
    <row r="35" spans="1:16" ht="18" customHeight="1" x14ac:dyDescent="0.15">
      <c r="A35" s="25"/>
      <c r="B35" s="52" t="s">
        <v>29</v>
      </c>
      <c r="C35" s="53">
        <f t="shared" ref="C35:P35" si="10">SUMIF(C16:C17,"&gt;0")</f>
        <v>43260.2</v>
      </c>
      <c r="D35" s="53">
        <f t="shared" si="10"/>
        <v>66.210000000000008</v>
      </c>
      <c r="E35" s="53">
        <f t="shared" si="10"/>
        <v>9128.33</v>
      </c>
      <c r="F35" s="53">
        <f t="shared" si="10"/>
        <v>8570.34</v>
      </c>
      <c r="G35" s="53">
        <f t="shared" si="10"/>
        <v>557.99</v>
      </c>
      <c r="H35" s="53">
        <f t="shared" si="10"/>
        <v>273.11</v>
      </c>
      <c r="I35" s="53">
        <f t="shared" si="10"/>
        <v>0</v>
      </c>
      <c r="J35" s="53">
        <f t="shared" si="10"/>
        <v>262.03999999999996</v>
      </c>
      <c r="K35" s="53">
        <f t="shared" si="10"/>
        <v>11.07</v>
      </c>
      <c r="L35" s="53">
        <f t="shared" si="10"/>
        <v>6848.26</v>
      </c>
      <c r="M35" s="53">
        <f t="shared" si="10"/>
        <v>0</v>
      </c>
      <c r="N35" s="53">
        <f t="shared" si="10"/>
        <v>6848.26</v>
      </c>
      <c r="O35" s="54">
        <f t="shared" si="10"/>
        <v>2442.2199999999998</v>
      </c>
      <c r="P35" s="55">
        <f t="shared" si="10"/>
        <v>43792.23</v>
      </c>
    </row>
    <row r="36" spans="1:16" ht="18" customHeight="1" x14ac:dyDescent="0.15">
      <c r="A36" s="56"/>
      <c r="B36" s="57" t="s">
        <v>39</v>
      </c>
      <c r="C36" s="58">
        <f t="shared" ref="C36:P36" si="11">SUMIF(C22,"&gt;0")</f>
        <v>7484.9018999999989</v>
      </c>
      <c r="D36" s="58">
        <f t="shared" si="11"/>
        <v>2.3199999999999998</v>
      </c>
      <c r="E36" s="58">
        <f t="shared" si="11"/>
        <v>2547.21</v>
      </c>
      <c r="F36" s="58">
        <f t="shared" si="11"/>
        <v>1915.43</v>
      </c>
      <c r="G36" s="58">
        <f t="shared" si="11"/>
        <v>631.78</v>
      </c>
      <c r="H36" s="58">
        <f t="shared" si="11"/>
        <v>0</v>
      </c>
      <c r="I36" s="58">
        <f t="shared" si="11"/>
        <v>0</v>
      </c>
      <c r="J36" s="58">
        <f t="shared" si="11"/>
        <v>0</v>
      </c>
      <c r="K36" s="58">
        <f t="shared" si="11"/>
        <v>0</v>
      </c>
      <c r="L36" s="58">
        <f t="shared" si="11"/>
        <v>2130.17</v>
      </c>
      <c r="M36" s="58">
        <f t="shared" si="11"/>
        <v>22.6</v>
      </c>
      <c r="N36" s="58">
        <f t="shared" si="11"/>
        <v>2107.5700000000002</v>
      </c>
      <c r="O36" s="59">
        <f t="shared" si="11"/>
        <v>51.36</v>
      </c>
      <c r="P36" s="60">
        <f t="shared" si="11"/>
        <v>7502.29</v>
      </c>
    </row>
    <row r="37" spans="1:16" s="62" customFormat="1" ht="13.5" customHeight="1" x14ac:dyDescent="0.15">
      <c r="A37" s="61" t="s">
        <v>41</v>
      </c>
    </row>
    <row r="38" spans="1:16" s="62" customFormat="1" ht="13.5" customHeight="1" x14ac:dyDescent="0.15">
      <c r="A38" s="61" t="s">
        <v>42</v>
      </c>
    </row>
    <row r="39" spans="1:16" s="62" customFormat="1" ht="13.5" customHeight="1" x14ac:dyDescent="0.15">
      <c r="A39" s="61" t="s">
        <v>43</v>
      </c>
    </row>
    <row r="40" spans="1:16" s="62" customFormat="1" ht="13.5" customHeight="1" x14ac:dyDescent="0.15">
      <c r="A40" s="61" t="s">
        <v>44</v>
      </c>
    </row>
    <row r="41" spans="1:16" s="62" customFormat="1" ht="13.5" customHeight="1" x14ac:dyDescent="0.15">
      <c r="A41" s="61" t="s">
        <v>45</v>
      </c>
    </row>
  </sheetData>
  <mergeCells count="18">
    <mergeCell ref="L3:N3"/>
    <mergeCell ref="N4:N5"/>
    <mergeCell ref="A6:B6"/>
    <mergeCell ref="O3:O5"/>
    <mergeCell ref="P3:P5"/>
    <mergeCell ref="E4:E5"/>
    <mergeCell ref="F4:F5"/>
    <mergeCell ref="G4:G5"/>
    <mergeCell ref="H4:H5"/>
    <mergeCell ref="I4:I5"/>
    <mergeCell ref="J4:K4"/>
    <mergeCell ref="L4:L5"/>
    <mergeCell ref="M4:M5"/>
    <mergeCell ref="A3:B5"/>
    <mergeCell ref="C3:C5"/>
    <mergeCell ref="D3:D5"/>
    <mergeCell ref="E3:G3"/>
    <mergeCell ref="H3:K3"/>
  </mergeCells>
  <phoneticPr fontId="2"/>
  <dataValidations count="1">
    <dataValidation type="decimal" operator="greaterThanOrEqual" allowBlank="1" showInputMessage="1" showErrorMessage="1" sqref="F19:G41 I19:K41 M19:P41 I7:K17 F7:G17 C7:D17 M7:P17 C19:D41" xr:uid="{9FA1029A-A69B-4C32-B4D3-4B3D0344B810}">
      <formula1>0</formula1>
    </dataValidation>
  </dataValidations>
  <pageMargins left="0.78740157480314965" right="0.78740157480314965" top="0.78740157480314965" bottom="0.51181102362204722" header="0.51181102362204722" footer="0.51181102362204722"/>
  <pageSetup paperSize="9" scale="54" fitToHeight="0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1-7</vt:lpstr>
      <vt:lpstr>'1-7'!Print_Titles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2026-02-27T06:49:39Z</dcterms:created>
  <dcterms:modified xsi:type="dcterms:W3CDTF">2026-02-27T06:49:50Z</dcterms:modified>
</cp:coreProperties>
</file>