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5A255C2F-3455-41BE-9C7E-6C5C66F7F921}" xr6:coauthVersionLast="47" xr6:coauthVersionMax="47" xr10:uidLastSave="{00000000-0000-0000-0000-000000000000}"/>
  <bookViews>
    <workbookView xWindow="-120" yWindow="-120" windowWidth="29040" windowHeight="15720" xr2:uid="{CD8898C9-DB8D-4ADF-ABD2-94F5AFB05C3A}"/>
  </bookViews>
  <sheets>
    <sheet name="1-5" sheetId="1" r:id="rId1"/>
  </sheets>
  <definedNames>
    <definedName name="_xlnm.Print_Titles" localSheetId="0">'1-5'!#REF!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35" i="1" l="1"/>
  <c r="Z35" i="1"/>
  <c r="Y35" i="1"/>
  <c r="X35" i="1"/>
  <c r="W35" i="1"/>
  <c r="V35" i="1"/>
  <c r="U35" i="1"/>
  <c r="T35" i="1"/>
  <c r="S35" i="1"/>
  <c r="R35" i="1"/>
  <c r="P35" i="1"/>
  <c r="O35" i="1"/>
  <c r="N35" i="1"/>
  <c r="M35" i="1"/>
  <c r="L35" i="1"/>
  <c r="K35" i="1"/>
  <c r="J35" i="1"/>
  <c r="I35" i="1"/>
  <c r="H35" i="1"/>
  <c r="G35" i="1"/>
  <c r="F35" i="1"/>
  <c r="E35" i="1"/>
  <c r="AA34" i="1"/>
  <c r="Z34" i="1"/>
  <c r="Y34" i="1"/>
  <c r="X34" i="1"/>
  <c r="W34" i="1"/>
  <c r="V34" i="1"/>
  <c r="U34" i="1"/>
  <c r="T34" i="1"/>
  <c r="S34" i="1"/>
  <c r="R34" i="1"/>
  <c r="P34" i="1"/>
  <c r="O34" i="1"/>
  <c r="N34" i="1"/>
  <c r="M34" i="1"/>
  <c r="L34" i="1"/>
  <c r="K34" i="1"/>
  <c r="J34" i="1"/>
  <c r="I34" i="1"/>
  <c r="H34" i="1"/>
  <c r="G34" i="1"/>
  <c r="F34" i="1"/>
  <c r="E34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AA32" i="1"/>
  <c r="Z32" i="1"/>
  <c r="Y32" i="1"/>
  <c r="X32" i="1"/>
  <c r="W32" i="1"/>
  <c r="V32" i="1"/>
  <c r="U32" i="1"/>
  <c r="T32" i="1"/>
  <c r="S32" i="1"/>
  <c r="R32" i="1"/>
  <c r="P32" i="1"/>
  <c r="O32" i="1"/>
  <c r="N32" i="1"/>
  <c r="M32" i="1"/>
  <c r="L32" i="1"/>
  <c r="K32" i="1"/>
  <c r="J32" i="1"/>
  <c r="I32" i="1"/>
  <c r="H32" i="1"/>
  <c r="G32" i="1"/>
  <c r="F32" i="1"/>
  <c r="E32" i="1"/>
  <c r="AA31" i="1"/>
  <c r="Z31" i="1"/>
  <c r="Y31" i="1"/>
  <c r="X31" i="1"/>
  <c r="W31" i="1"/>
  <c r="V31" i="1"/>
  <c r="U31" i="1"/>
  <c r="T31" i="1"/>
  <c r="S31" i="1"/>
  <c r="R31" i="1"/>
  <c r="P31" i="1"/>
  <c r="O31" i="1"/>
  <c r="N31" i="1"/>
  <c r="M31" i="1"/>
  <c r="L31" i="1"/>
  <c r="K31" i="1"/>
  <c r="J31" i="1"/>
  <c r="I31" i="1"/>
  <c r="H31" i="1"/>
  <c r="G31" i="1"/>
  <c r="F31" i="1"/>
  <c r="E31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AA28" i="1"/>
  <c r="Z28" i="1"/>
  <c r="Y28" i="1"/>
  <c r="X28" i="1"/>
  <c r="W28" i="1"/>
  <c r="V28" i="1"/>
  <c r="U28" i="1"/>
  <c r="T28" i="1"/>
  <c r="S28" i="1"/>
  <c r="R28" i="1"/>
  <c r="P28" i="1"/>
  <c r="O28" i="1"/>
  <c r="N28" i="1"/>
  <c r="M28" i="1"/>
  <c r="L28" i="1"/>
  <c r="K28" i="1"/>
  <c r="J28" i="1"/>
  <c r="I28" i="1"/>
  <c r="H28" i="1"/>
  <c r="G28" i="1"/>
  <c r="F28" i="1"/>
  <c r="E28" i="1"/>
  <c r="AA27" i="1"/>
  <c r="Z27" i="1"/>
  <c r="Y27" i="1"/>
  <c r="X27" i="1"/>
  <c r="W27" i="1"/>
  <c r="V27" i="1"/>
  <c r="U27" i="1"/>
  <c r="T27" i="1"/>
  <c r="S27" i="1"/>
  <c r="R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AA26" i="1"/>
  <c r="Z26" i="1"/>
  <c r="Y26" i="1"/>
  <c r="X26" i="1"/>
  <c r="W26" i="1"/>
  <c r="V26" i="1"/>
  <c r="U26" i="1"/>
  <c r="T26" i="1"/>
  <c r="S26" i="1"/>
  <c r="R26" i="1"/>
  <c r="P26" i="1"/>
  <c r="O26" i="1"/>
  <c r="N26" i="1"/>
  <c r="M26" i="1"/>
  <c r="L26" i="1"/>
  <c r="K26" i="1"/>
  <c r="J26" i="1"/>
  <c r="I26" i="1"/>
  <c r="H26" i="1"/>
  <c r="G26" i="1"/>
  <c r="F26" i="1"/>
  <c r="E26" i="1"/>
  <c r="AA25" i="1"/>
  <c r="Z25" i="1"/>
  <c r="Y25" i="1"/>
  <c r="X25" i="1"/>
  <c r="W25" i="1"/>
  <c r="V25" i="1"/>
  <c r="U25" i="1"/>
  <c r="T25" i="1"/>
  <c r="S25" i="1"/>
  <c r="R25" i="1"/>
  <c r="P25" i="1"/>
  <c r="O25" i="1"/>
  <c r="N25" i="1"/>
  <c r="M25" i="1"/>
  <c r="L25" i="1"/>
  <c r="K25" i="1"/>
  <c r="J25" i="1"/>
  <c r="I25" i="1"/>
  <c r="H25" i="1"/>
  <c r="G25" i="1"/>
  <c r="F25" i="1"/>
  <c r="E25" i="1"/>
  <c r="AA24" i="1"/>
  <c r="Z24" i="1"/>
  <c r="Y24" i="1"/>
  <c r="X24" i="1"/>
  <c r="W24" i="1"/>
  <c r="V24" i="1"/>
  <c r="U24" i="1"/>
  <c r="T24" i="1"/>
  <c r="S24" i="1"/>
  <c r="R24" i="1"/>
  <c r="P24" i="1"/>
  <c r="O24" i="1"/>
  <c r="N24" i="1"/>
  <c r="M24" i="1"/>
  <c r="L24" i="1"/>
  <c r="K24" i="1"/>
  <c r="J24" i="1"/>
  <c r="I24" i="1"/>
  <c r="H24" i="1"/>
  <c r="G24" i="1"/>
  <c r="F24" i="1"/>
  <c r="E24" i="1"/>
  <c r="AA23" i="1"/>
  <c r="Z23" i="1"/>
  <c r="Y23" i="1"/>
  <c r="X23" i="1"/>
  <c r="W23" i="1"/>
  <c r="V23" i="1"/>
  <c r="U23" i="1"/>
  <c r="T23" i="1"/>
  <c r="S23" i="1"/>
  <c r="R23" i="1"/>
  <c r="P23" i="1"/>
  <c r="O23" i="1"/>
  <c r="N23" i="1"/>
  <c r="M23" i="1"/>
  <c r="L23" i="1"/>
  <c r="K23" i="1"/>
  <c r="J23" i="1"/>
  <c r="I23" i="1"/>
  <c r="H23" i="1"/>
  <c r="G23" i="1"/>
  <c r="F23" i="1"/>
  <c r="E23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Q21" i="1"/>
  <c r="Q35" i="1" s="1"/>
  <c r="D21" i="1"/>
  <c r="D35" i="1" s="1"/>
  <c r="C21" i="1"/>
  <c r="C35" i="1" s="1"/>
  <c r="Q20" i="1"/>
  <c r="D20" i="1"/>
  <c r="D29" i="1" s="1"/>
  <c r="C20" i="1"/>
  <c r="C29" i="1" s="1"/>
  <c r="Q19" i="1"/>
  <c r="Q27" i="1" s="1"/>
  <c r="D19" i="1"/>
  <c r="C19" i="1" s="1"/>
  <c r="C27" i="1" s="1"/>
  <c r="Q18" i="1"/>
  <c r="Q26" i="1" s="1"/>
  <c r="D18" i="1"/>
  <c r="C18" i="1" s="1"/>
  <c r="AA17" i="1"/>
  <c r="Z17" i="1"/>
  <c r="Y17" i="1"/>
  <c r="Y5" i="1" s="1"/>
  <c r="X17" i="1"/>
  <c r="W17" i="1"/>
  <c r="V17" i="1"/>
  <c r="V5" i="1" s="1"/>
  <c r="U17" i="1"/>
  <c r="U5" i="1" s="1"/>
  <c r="T17" i="1"/>
  <c r="S17" i="1"/>
  <c r="R17" i="1"/>
  <c r="P17" i="1"/>
  <c r="O17" i="1"/>
  <c r="N17" i="1"/>
  <c r="N5" i="1" s="1"/>
  <c r="M17" i="1"/>
  <c r="M5" i="1" s="1"/>
  <c r="L17" i="1"/>
  <c r="K17" i="1"/>
  <c r="J17" i="1"/>
  <c r="I17" i="1"/>
  <c r="I5" i="1" s="1"/>
  <c r="H17" i="1"/>
  <c r="G17" i="1"/>
  <c r="F17" i="1"/>
  <c r="F5" i="1" s="1"/>
  <c r="E17" i="1"/>
  <c r="E5" i="1" s="1"/>
  <c r="Q16" i="1"/>
  <c r="D16" i="1"/>
  <c r="C16" i="1" s="1"/>
  <c r="Q15" i="1"/>
  <c r="Q34" i="1" s="1"/>
  <c r="D15" i="1"/>
  <c r="D34" i="1" s="1"/>
  <c r="C15" i="1"/>
  <c r="C34" i="1" s="1"/>
  <c r="Q14" i="1"/>
  <c r="D14" i="1"/>
  <c r="D33" i="1" s="1"/>
  <c r="C14" i="1"/>
  <c r="C33" i="1" s="1"/>
  <c r="Q13" i="1"/>
  <c r="Q32" i="1" s="1"/>
  <c r="D13" i="1"/>
  <c r="D32" i="1" s="1"/>
  <c r="Q12" i="1"/>
  <c r="Q31" i="1" s="1"/>
  <c r="D12" i="1"/>
  <c r="C12" i="1" s="1"/>
  <c r="C31" i="1" s="1"/>
  <c r="Q11" i="1"/>
  <c r="D11" i="1"/>
  <c r="C11" i="1"/>
  <c r="C30" i="1" s="1"/>
  <c r="Q10" i="1"/>
  <c r="Q28" i="1" s="1"/>
  <c r="D10" i="1"/>
  <c r="D28" i="1" s="1"/>
  <c r="C10" i="1"/>
  <c r="C28" i="1" s="1"/>
  <c r="Q9" i="1"/>
  <c r="C9" i="1" s="1"/>
  <c r="C25" i="1" s="1"/>
  <c r="D9" i="1"/>
  <c r="D25" i="1" s="1"/>
  <c r="Q8" i="1"/>
  <c r="Q24" i="1" s="1"/>
  <c r="D8" i="1"/>
  <c r="D24" i="1" s="1"/>
  <c r="Q7" i="1"/>
  <c r="Q23" i="1" s="1"/>
  <c r="D7" i="1"/>
  <c r="C7" i="1"/>
  <c r="C23" i="1" s="1"/>
  <c r="Q6" i="1"/>
  <c r="D6" i="1"/>
  <c r="C6" i="1"/>
  <c r="C22" i="1" s="1"/>
  <c r="AA5" i="1"/>
  <c r="Z5" i="1"/>
  <c r="X5" i="1"/>
  <c r="W5" i="1"/>
  <c r="T5" i="1"/>
  <c r="S5" i="1"/>
  <c r="R5" i="1"/>
  <c r="P5" i="1"/>
  <c r="O5" i="1"/>
  <c r="L5" i="1"/>
  <c r="K5" i="1"/>
  <c r="J5" i="1"/>
  <c r="H5" i="1"/>
  <c r="G5" i="1"/>
  <c r="C26" i="1" l="1"/>
  <c r="C17" i="1"/>
  <c r="D5" i="1"/>
  <c r="D26" i="1"/>
  <c r="C13" i="1"/>
  <c r="C32" i="1" s="1"/>
  <c r="C8" i="1"/>
  <c r="C24" i="1" s="1"/>
  <c r="C5" i="1"/>
  <c r="Q17" i="1"/>
  <c r="Q5" i="1" s="1"/>
  <c r="Q25" i="1"/>
  <c r="D23" i="1"/>
  <c r="D31" i="1"/>
  <c r="D17" i="1"/>
</calcChain>
</file>

<file path=xl/sharedStrings.xml><?xml version="1.0" encoding="utf-8"?>
<sst xmlns="http://schemas.openxmlformats.org/spreadsheetml/2006/main" count="79" uniqueCount="53">
  <si>
    <t>１－５  樹種別材積</t>
  </si>
  <si>
    <r>
      <t>単位（立木：千m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）</t>
    </r>
    <rPh sb="0" eb="2">
      <t>タンイ</t>
    </rPh>
    <rPh sb="3" eb="4">
      <t>リュウ</t>
    </rPh>
    <rPh sb="4" eb="5">
      <t>ボク</t>
    </rPh>
    <rPh sb="6" eb="7">
      <t>セン</t>
    </rPh>
    <phoneticPr fontId="2"/>
  </si>
  <si>
    <t>年次
森林管理署
都道府県</t>
    <rPh sb="9" eb="13">
      <t>トドウフケン</t>
    </rPh>
    <phoneticPr fontId="2"/>
  </si>
  <si>
    <t>材　積　総　数</t>
    <rPh sb="0" eb="1">
      <t>ザイ</t>
    </rPh>
    <rPh sb="2" eb="3">
      <t>セキ</t>
    </rPh>
    <rPh sb="4" eb="5">
      <t>ソウ</t>
    </rPh>
    <rPh sb="6" eb="7">
      <t>スウ</t>
    </rPh>
    <phoneticPr fontId="2"/>
  </si>
  <si>
    <t>針       葉       樹</t>
    <phoneticPr fontId="2"/>
  </si>
  <si>
    <t>広        葉         樹</t>
    <phoneticPr fontId="2"/>
  </si>
  <si>
    <t>総  数</t>
    <phoneticPr fontId="2"/>
  </si>
  <si>
    <t>スギ</t>
    <phoneticPr fontId="2"/>
  </si>
  <si>
    <t>ヒノキ</t>
    <phoneticPr fontId="2"/>
  </si>
  <si>
    <t>サワラ</t>
    <phoneticPr fontId="2"/>
  </si>
  <si>
    <t>ヒバ</t>
    <phoneticPr fontId="2"/>
  </si>
  <si>
    <t>モミ</t>
    <phoneticPr fontId="2"/>
  </si>
  <si>
    <t>トドマツ</t>
    <phoneticPr fontId="2"/>
  </si>
  <si>
    <t>カラマツ</t>
    <phoneticPr fontId="2"/>
  </si>
  <si>
    <t>エゾマツ</t>
    <phoneticPr fontId="2"/>
  </si>
  <si>
    <t>アカマツ</t>
    <phoneticPr fontId="2"/>
  </si>
  <si>
    <t>クロマツ</t>
    <phoneticPr fontId="2"/>
  </si>
  <si>
    <t>ツガ類</t>
    <rPh sb="2" eb="3">
      <t>ルイ</t>
    </rPh>
    <phoneticPr fontId="2"/>
  </si>
  <si>
    <t>その他</t>
  </si>
  <si>
    <t>総  数</t>
  </si>
  <si>
    <t>ブナ</t>
    <phoneticPr fontId="2"/>
  </si>
  <si>
    <t>クリ</t>
    <phoneticPr fontId="2"/>
  </si>
  <si>
    <t>ナラ類</t>
    <rPh sb="2" eb="3">
      <t>ルイ</t>
    </rPh>
    <phoneticPr fontId="2"/>
  </si>
  <si>
    <t>クヌギ</t>
    <phoneticPr fontId="2"/>
  </si>
  <si>
    <t>カシ類</t>
    <rPh sb="2" eb="3">
      <t>ルイ</t>
    </rPh>
    <phoneticPr fontId="2"/>
  </si>
  <si>
    <t>カンバ類</t>
    <rPh sb="3" eb="4">
      <t>ルイ</t>
    </rPh>
    <phoneticPr fontId="2"/>
  </si>
  <si>
    <t>カエデ類</t>
    <rPh sb="3" eb="4">
      <t>ルイ</t>
    </rPh>
    <phoneticPr fontId="2"/>
  </si>
  <si>
    <t>シナノキ</t>
    <phoneticPr fontId="2"/>
  </si>
  <si>
    <t>タモ類</t>
    <rPh sb="2" eb="3">
      <t>ルイ</t>
    </rPh>
    <phoneticPr fontId="2"/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</si>
  <si>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</si>
  <si>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</si>
  <si>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</si>
  <si>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</si>
  <si>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</si>
  <si>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</si>
  <si>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</si>
  <si>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</si>
  <si>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</si>
  <si>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</si>
  <si>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</si>
  <si>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</si>
  <si>
    <t>（京都大阪）</t>
  </si>
  <si>
    <t>総数</t>
    <rPh sb="0" eb="2">
      <t>ソウスウ</t>
    </rPh>
    <phoneticPr fontId="2"/>
  </si>
  <si>
    <t>　</t>
  </si>
  <si>
    <t>京都</t>
    <rPh sb="0" eb="2">
      <t>キョウト</t>
    </rPh>
    <phoneticPr fontId="2"/>
  </si>
  <si>
    <t>大阪</t>
    <rPh sb="0" eb="2">
      <t>オオサカ</t>
    </rPh>
    <phoneticPr fontId="2"/>
  </si>
  <si>
    <t>（奈良）</t>
  </si>
  <si>
    <t>奈良</t>
    <rPh sb="0" eb="2">
      <t>ナラ</t>
    </rPh>
    <phoneticPr fontId="2"/>
  </si>
  <si>
    <t>（山口）</t>
  </si>
  <si>
    <t>山口</t>
    <rPh sb="0" eb="2">
      <t>ヤマグチ</t>
    </rPh>
    <phoneticPr fontId="2"/>
  </si>
  <si>
    <t>県別再掲</t>
    <rPh sb="0" eb="2">
      <t>ケンベツ</t>
    </rPh>
    <rPh sb="2" eb="4">
      <t>サイケイ</t>
    </rPh>
    <phoneticPr fontId="2"/>
  </si>
  <si>
    <t>１　本表は、令和７年４月１日現在有効の国有林野施業実施計画書（森林調査簿等）により作成した。</t>
    <rPh sb="6" eb="8">
      <t>レイワ</t>
    </rPh>
    <phoneticPr fontId="1"/>
  </si>
  <si>
    <t>２　包括する樹種は、エゾマツ（エゾマツ、アカエゾマツ）、ツガ類（ツガ、コメツガ）、ブナ（ブナ、イヌブナ）、ナラ類（コナラ、ミズナラ、カシワ、アベマキ）、カシ類（ウバメガシ、アカガシ、シラカシ、アラカシ、ツクバネガシ、イチイガシ）、カンバ類（カンバ、シラカンバ、ダケカンバ、ウダイカンバ、ミズメ）、カエデ類（イタヤカエデ、カエデ）、タモ類（アオダモ、シオジ、ヤチダモ）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</si>
</sst>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 * #,##0,_ ;_ * \-#,##0,_ ;_ * &quot;-&quot;_ ;_ @_ 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ashed">
        <color rgb="FF000000"/>
      </top>
      <bottom style="double">
        <color rgb="FF000000"/>
      </bottom>
      <diagonal/>
    </border>
    <border>
      <left/>
      <right style="thin">
        <color rgb="FF000000"/>
      </right>
      <top style="dashed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ouble">
        <color rgb="FF000000"/>
      </bottom>
      <diagonal/>
    </border>
    <border>
      <left style="thin">
        <color rgb="FF000000"/>
      </left>
      <right/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/>
      <top style="dashed">
        <color rgb="FF000000"/>
      </top>
      <bottom style="dashed">
        <color rgb="FF000000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rgb="FF000000"/>
      </left>
      <right/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/>
      <top style="dashed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6" fillId="0" borderId="0" xfId="0" applyFont="1">
      <alignment vertical="center"/>
    </xf>
    <xf numFmtId="176" fontId="7" fillId="0" borderId="6" xfId="0" applyNumberFormat="1" applyFont="1" applyBorder="1">
      <alignment vertical="center"/>
    </xf>
    <xf numFmtId="176" fontId="7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6" fontId="4" fillId="0" borderId="9" xfId="0" applyNumberFormat="1" applyFont="1" applyBorder="1">
      <alignment vertical="center"/>
    </xf>
    <xf numFmtId="176" fontId="4" fillId="0" borderId="9" xfId="0" applyNumberFormat="1" applyFont="1" applyBorder="1" applyProtection="1">
      <alignment vertical="center"/>
      <protection locked="0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6" fontId="4" fillId="0" borderId="12" xfId="0" applyNumberFormat="1" applyFont="1" applyBorder="1">
      <alignment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6" fontId="4" fillId="0" borderId="14" xfId="0" applyNumberFormat="1" applyFont="1" applyBorder="1">
      <alignment vertical="center"/>
    </xf>
    <xf numFmtId="176" fontId="4" fillId="0" borderId="14" xfId="0" applyNumberFormat="1" applyFont="1" applyBorder="1" applyProtection="1">
      <alignment vertical="center"/>
      <protection locked="0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76" fontId="4" fillId="0" borderId="16" xfId="0" applyNumberFormat="1" applyFont="1" applyBorder="1">
      <alignment vertical="center"/>
    </xf>
    <xf numFmtId="176" fontId="4" fillId="0" borderId="16" xfId="0" applyNumberFormat="1" applyFont="1" applyBorder="1" applyProtection="1">
      <alignment vertical="center"/>
      <protection locked="0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76" fontId="4" fillId="0" borderId="18" xfId="0" applyNumberFormat="1" applyFont="1" applyBorder="1">
      <alignment vertical="center"/>
    </xf>
    <xf numFmtId="176" fontId="4" fillId="0" borderId="18" xfId="0" applyNumberFormat="1" applyFont="1" applyBorder="1" applyProtection="1">
      <alignment vertical="center"/>
      <protection locked="0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6" fontId="4" fillId="0" borderId="20" xfId="0" applyNumberFormat="1" applyFont="1" applyBorder="1">
      <alignment vertical="center"/>
    </xf>
    <xf numFmtId="176" fontId="4" fillId="0" borderId="20" xfId="0" applyNumberFormat="1" applyFont="1" applyBorder="1" applyProtection="1">
      <alignment vertical="center"/>
      <protection locked="0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76" fontId="4" fillId="0" borderId="22" xfId="0" applyNumberFormat="1" applyFont="1" applyBorder="1">
      <alignment vertical="center"/>
    </xf>
    <xf numFmtId="0" fontId="4" fillId="0" borderId="23" xfId="0" applyFont="1" applyBorder="1" applyAlignment="1">
      <alignment horizontal="center" vertical="center"/>
    </xf>
    <xf numFmtId="176" fontId="4" fillId="0" borderId="23" xfId="0" applyNumberFormat="1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76" fontId="4" fillId="0" borderId="25" xfId="0" applyNumberFormat="1" applyFont="1" applyBorder="1">
      <alignment vertical="center"/>
    </xf>
    <xf numFmtId="0" fontId="4" fillId="0" borderId="0" xfId="0" applyFont="1">
      <alignment vertical="center"/>
    </xf>
    <xf numFmtId="38" fontId="3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distributed" vertical="center" wrapText="1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58" fontId="7" fillId="0" borderId="4" xfId="0" applyNumberFormat="1" applyFont="1" applyBorder="1" applyAlignment="1">
      <alignment horizontal="distributed" vertical="center"/>
    </xf>
    <xf numFmtId="58" fontId="7" fillId="0" borderId="5" xfId="0" applyNumberFormat="1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C0FF9-E2A5-4AE8-825B-2AA759AB5F47}">
  <sheetPr codeName="Sheet9">
    <pageSetUpPr fitToPage="1"/>
  </sheetPr>
  <dimension ref="A1:AF38"/>
  <sheetViews>
    <sheetView tabSelected="1" view="pageBreakPreview" topLeftCell="G1" zoomScaleNormal="100" zoomScaleSheetLayoutView="100" workbookViewId="0">
      <selection activeCell="E27" sqref="E27"/>
    </sheetView>
  </sheetViews>
  <sheetFormatPr defaultColWidth="9" defaultRowHeight="13.5" x14ac:dyDescent="0.15"/>
  <cols>
    <col min="1" max="1" width="15.5" style="42" customWidth="1"/>
    <col min="2" max="2" width="6.5" style="42" customWidth="1"/>
    <col min="3" max="4" width="13.125" style="1" customWidth="1"/>
    <col min="5" max="16" width="10.5" style="1" customWidth="1"/>
    <col min="17" max="17" width="13.125" style="1" customWidth="1"/>
    <col min="18" max="27" width="10.5" style="1" customWidth="1"/>
    <col min="28" max="28" width="9" style="1"/>
    <col min="29" max="29" width="9.125" style="1" customWidth="1"/>
    <col min="30" max="33" width="9.125" style="1" bestFit="1" customWidth="1"/>
    <col min="34" max="16384" width="9" style="1"/>
  </cols>
  <sheetData>
    <row r="1" spans="1:32" x14ac:dyDescent="0.15">
      <c r="A1" t="s">
        <v>0</v>
      </c>
      <c r="B1"/>
    </row>
    <row r="2" spans="1:32" customFormat="1" ht="14.25" x14ac:dyDescent="0.15">
      <c r="AA2" s="2" t="s">
        <v>1</v>
      </c>
    </row>
    <row r="3" spans="1:32" customFormat="1" ht="22.5" customHeight="1" x14ac:dyDescent="0.15">
      <c r="A3" s="43" t="s">
        <v>2</v>
      </c>
      <c r="B3" s="44"/>
      <c r="C3" s="46" t="s">
        <v>3</v>
      </c>
      <c r="D3" s="47" t="s">
        <v>4</v>
      </c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 t="s">
        <v>5</v>
      </c>
      <c r="R3" s="47"/>
      <c r="S3" s="47"/>
      <c r="T3" s="47"/>
      <c r="U3" s="47"/>
      <c r="V3" s="47"/>
      <c r="W3" s="47"/>
      <c r="X3" s="47"/>
      <c r="Y3" s="47"/>
      <c r="Z3" s="47"/>
      <c r="AA3" s="47"/>
      <c r="AB3" s="4"/>
      <c r="AC3" s="4"/>
      <c r="AD3" s="4"/>
      <c r="AE3" s="4"/>
      <c r="AF3" s="4"/>
    </row>
    <row r="4" spans="1:32" customFormat="1" ht="18" customHeight="1" x14ac:dyDescent="0.15">
      <c r="A4" s="45"/>
      <c r="B4" s="44"/>
      <c r="C4" s="47"/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  <c r="R4" s="3" t="s">
        <v>20</v>
      </c>
      <c r="S4" s="3" t="s">
        <v>21</v>
      </c>
      <c r="T4" s="3" t="s">
        <v>22</v>
      </c>
      <c r="U4" s="3" t="s">
        <v>23</v>
      </c>
      <c r="V4" s="3" t="s">
        <v>24</v>
      </c>
      <c r="W4" s="3" t="s">
        <v>25</v>
      </c>
      <c r="X4" s="3" t="s">
        <v>26</v>
      </c>
      <c r="Y4" s="3" t="s">
        <v>27</v>
      </c>
      <c r="Z4" s="3" t="s">
        <v>28</v>
      </c>
      <c r="AA4" s="3" t="s">
        <v>18</v>
      </c>
      <c r="AB4" s="4"/>
      <c r="AC4" s="4"/>
      <c r="AD4" s="4"/>
      <c r="AE4" s="4"/>
      <c r="AF4" s="4"/>
    </row>
    <row r="5" spans="1:32" customFormat="1" ht="18" customHeight="1" thickBot="1" x14ac:dyDescent="0.2">
      <c r="A5" s="48">
        <v>45748</v>
      </c>
      <c r="B5" s="49">
        <v>43556</v>
      </c>
      <c r="C5" s="5">
        <f t="shared" ref="C5:AA5" si="0">SUMIF(C6:C17,"&gt;0")+SUMIF(C20:C21,"&gt;0")</f>
        <v>56643953</v>
      </c>
      <c r="D5" s="5">
        <f t="shared" si="0"/>
        <v>38107067</v>
      </c>
      <c r="E5" s="5">
        <f t="shared" si="0"/>
        <v>16504675</v>
      </c>
      <c r="F5" s="5">
        <f t="shared" si="0"/>
        <v>15393530</v>
      </c>
      <c r="G5" s="5">
        <f t="shared" si="0"/>
        <v>1550</v>
      </c>
      <c r="H5" s="5">
        <f t="shared" si="0"/>
        <v>2222</v>
      </c>
      <c r="I5" s="5">
        <f t="shared" si="0"/>
        <v>254117</v>
      </c>
      <c r="J5" s="5">
        <f t="shared" si="0"/>
        <v>0</v>
      </c>
      <c r="K5" s="5">
        <f t="shared" si="0"/>
        <v>122811</v>
      </c>
      <c r="L5" s="6">
        <f t="shared" si="0"/>
        <v>0</v>
      </c>
      <c r="M5" s="5">
        <f t="shared" si="0"/>
        <v>4135031</v>
      </c>
      <c r="N5" s="5">
        <f t="shared" si="0"/>
        <v>975990</v>
      </c>
      <c r="O5" s="6">
        <f t="shared" si="0"/>
        <v>554019</v>
      </c>
      <c r="P5" s="5">
        <f t="shared" si="0"/>
        <v>163122</v>
      </c>
      <c r="Q5" s="5">
        <f t="shared" si="0"/>
        <v>18536886</v>
      </c>
      <c r="R5" s="6">
        <f t="shared" si="0"/>
        <v>3238617</v>
      </c>
      <c r="S5" s="6">
        <f t="shared" si="0"/>
        <v>85995</v>
      </c>
      <c r="T5" s="5">
        <f t="shared" si="0"/>
        <v>1296059</v>
      </c>
      <c r="U5" s="5">
        <f t="shared" si="0"/>
        <v>20910</v>
      </c>
      <c r="V5" s="6">
        <f t="shared" si="0"/>
        <v>157905</v>
      </c>
      <c r="W5" s="5">
        <f t="shared" si="0"/>
        <v>85723</v>
      </c>
      <c r="X5" s="6">
        <f t="shared" si="0"/>
        <v>88438</v>
      </c>
      <c r="Y5" s="6">
        <f t="shared" si="0"/>
        <v>882</v>
      </c>
      <c r="Z5" s="6">
        <f t="shared" si="0"/>
        <v>135</v>
      </c>
      <c r="AA5" s="5">
        <f t="shared" si="0"/>
        <v>13562222</v>
      </c>
    </row>
    <row r="6" spans="1:32" customFormat="1" ht="18" customHeight="1" thickTop="1" x14ac:dyDescent="0.15">
      <c r="A6" s="7" t="s">
        <v>29</v>
      </c>
      <c r="B6" s="8" t="s">
        <v>29</v>
      </c>
      <c r="C6" s="9">
        <f t="shared" ref="C6:C16" si="1">IF(D6&gt;0,D6,0)+IF(Q6&gt;0,Q6,0)</f>
        <v>2555866</v>
      </c>
      <c r="D6" s="9">
        <f t="shared" ref="D6:D16" si="2">SUMIF(E6:L6,"&gt;0")+SUMIF(M6:P6,"&gt;0")</f>
        <v>334073</v>
      </c>
      <c r="E6" s="10">
        <v>241020</v>
      </c>
      <c r="F6" s="10">
        <v>2484</v>
      </c>
      <c r="G6" s="10">
        <v>0</v>
      </c>
      <c r="H6" s="10">
        <v>476</v>
      </c>
      <c r="I6" s="10">
        <v>0</v>
      </c>
      <c r="J6" s="10">
        <v>0</v>
      </c>
      <c r="K6" s="10">
        <v>185</v>
      </c>
      <c r="L6" s="10">
        <v>0</v>
      </c>
      <c r="M6" s="10">
        <v>829</v>
      </c>
      <c r="N6" s="10">
        <v>25117</v>
      </c>
      <c r="O6" s="10">
        <v>5373</v>
      </c>
      <c r="P6" s="10">
        <v>58589</v>
      </c>
      <c r="Q6" s="9">
        <f t="shared" ref="Q6:Q16" si="3">SUMIF(R6:AA6,"&gt;0")</f>
        <v>2221793</v>
      </c>
      <c r="R6" s="10">
        <v>1197986</v>
      </c>
      <c r="S6" s="10">
        <v>0</v>
      </c>
      <c r="T6" s="10">
        <v>132352</v>
      </c>
      <c r="U6" s="10">
        <v>0</v>
      </c>
      <c r="V6" s="10">
        <v>0</v>
      </c>
      <c r="W6" s="10">
        <v>26363</v>
      </c>
      <c r="X6" s="10">
        <v>22405</v>
      </c>
      <c r="Y6" s="10">
        <v>391</v>
      </c>
      <c r="Z6" s="10">
        <v>0</v>
      </c>
      <c r="AA6" s="10">
        <v>842296</v>
      </c>
    </row>
    <row r="7" spans="1:32" customFormat="1" ht="18" customHeight="1" x14ac:dyDescent="0.15">
      <c r="A7" s="11" t="s">
        <v>30</v>
      </c>
      <c r="B7" s="12" t="s">
        <v>30</v>
      </c>
      <c r="C7" s="9">
        <f t="shared" si="1"/>
        <v>3949687</v>
      </c>
      <c r="D7" s="9">
        <f t="shared" si="2"/>
        <v>998836</v>
      </c>
      <c r="E7" s="10">
        <v>753367</v>
      </c>
      <c r="F7" s="10">
        <v>96221</v>
      </c>
      <c r="G7" s="10">
        <v>0</v>
      </c>
      <c r="H7" s="10">
        <v>0</v>
      </c>
      <c r="I7" s="10">
        <v>0</v>
      </c>
      <c r="J7" s="10">
        <v>0</v>
      </c>
      <c r="K7" s="10">
        <v>278</v>
      </c>
      <c r="L7" s="10">
        <v>0</v>
      </c>
      <c r="M7" s="10">
        <v>117114</v>
      </c>
      <c r="N7" s="10">
        <v>21642</v>
      </c>
      <c r="O7" s="10">
        <v>0</v>
      </c>
      <c r="P7" s="10">
        <v>10214</v>
      </c>
      <c r="Q7" s="9">
        <f t="shared" si="3"/>
        <v>2950851</v>
      </c>
      <c r="R7" s="10">
        <v>517023</v>
      </c>
      <c r="S7" s="10">
        <v>4799</v>
      </c>
      <c r="T7" s="10">
        <v>255444</v>
      </c>
      <c r="U7" s="10">
        <v>0</v>
      </c>
      <c r="V7" s="10">
        <v>2893</v>
      </c>
      <c r="W7" s="10">
        <v>3306</v>
      </c>
      <c r="X7" s="10">
        <v>14844</v>
      </c>
      <c r="Y7" s="10">
        <v>0</v>
      </c>
      <c r="Z7" s="10">
        <v>0</v>
      </c>
      <c r="AA7" s="10">
        <v>2152542</v>
      </c>
    </row>
    <row r="8" spans="1:32" customFormat="1" ht="18" customHeight="1" x14ac:dyDescent="0.15">
      <c r="A8" s="11" t="s">
        <v>31</v>
      </c>
      <c r="B8" s="12" t="s">
        <v>31</v>
      </c>
      <c r="C8" s="9">
        <f t="shared" si="1"/>
        <v>4441391</v>
      </c>
      <c r="D8" s="9">
        <f t="shared" si="2"/>
        <v>3132047</v>
      </c>
      <c r="E8" s="10">
        <v>1315470</v>
      </c>
      <c r="F8" s="10">
        <v>1376788</v>
      </c>
      <c r="G8" s="10">
        <v>381</v>
      </c>
      <c r="H8" s="10">
        <v>42</v>
      </c>
      <c r="I8" s="10">
        <v>50854</v>
      </c>
      <c r="J8" s="10">
        <v>0</v>
      </c>
      <c r="K8" s="10">
        <v>25</v>
      </c>
      <c r="L8" s="10">
        <v>0</v>
      </c>
      <c r="M8" s="10">
        <v>58923</v>
      </c>
      <c r="N8" s="10">
        <v>65367</v>
      </c>
      <c r="O8" s="10">
        <v>232570</v>
      </c>
      <c r="P8" s="10">
        <v>31627</v>
      </c>
      <c r="Q8" s="9">
        <f t="shared" si="3"/>
        <v>1309344</v>
      </c>
      <c r="R8" s="10">
        <v>120964</v>
      </c>
      <c r="S8" s="10">
        <v>233</v>
      </c>
      <c r="T8" s="10">
        <v>98610</v>
      </c>
      <c r="U8" s="10">
        <v>16</v>
      </c>
      <c r="V8" s="10">
        <v>42454</v>
      </c>
      <c r="W8" s="10">
        <v>3917</v>
      </c>
      <c r="X8" s="10">
        <v>9687</v>
      </c>
      <c r="Y8" s="10">
        <v>0</v>
      </c>
      <c r="Z8" s="10">
        <v>0</v>
      </c>
      <c r="AA8" s="10">
        <v>1033463</v>
      </c>
    </row>
    <row r="9" spans="1:32" customFormat="1" ht="18" customHeight="1" x14ac:dyDescent="0.15">
      <c r="A9" s="11" t="s">
        <v>32</v>
      </c>
      <c r="B9" s="12" t="s">
        <v>32</v>
      </c>
      <c r="C9" s="9">
        <f t="shared" si="1"/>
        <v>2483496</v>
      </c>
      <c r="D9" s="9">
        <f t="shared" si="2"/>
        <v>1337857</v>
      </c>
      <c r="E9" s="10">
        <v>391923</v>
      </c>
      <c r="F9" s="10">
        <v>505667</v>
      </c>
      <c r="G9" s="10">
        <v>0</v>
      </c>
      <c r="H9" s="10">
        <v>1621</v>
      </c>
      <c r="I9" s="10">
        <v>893</v>
      </c>
      <c r="J9" s="10">
        <v>0</v>
      </c>
      <c r="K9" s="10">
        <v>0</v>
      </c>
      <c r="L9" s="10">
        <v>0</v>
      </c>
      <c r="M9" s="10">
        <v>356045</v>
      </c>
      <c r="N9" s="10">
        <v>63768</v>
      </c>
      <c r="O9" s="10">
        <v>1486</v>
      </c>
      <c r="P9" s="10">
        <v>16454</v>
      </c>
      <c r="Q9" s="9">
        <f t="shared" si="3"/>
        <v>1145639</v>
      </c>
      <c r="R9" s="10">
        <v>73941</v>
      </c>
      <c r="S9" s="10">
        <v>6154</v>
      </c>
      <c r="T9" s="10">
        <v>97551</v>
      </c>
      <c r="U9" s="10">
        <v>22</v>
      </c>
      <c r="V9" s="10">
        <v>2670</v>
      </c>
      <c r="W9" s="10">
        <v>0</v>
      </c>
      <c r="X9" s="10">
        <v>2200</v>
      </c>
      <c r="Y9" s="10">
        <v>0</v>
      </c>
      <c r="Z9" s="10">
        <v>0</v>
      </c>
      <c r="AA9" s="10">
        <v>963101</v>
      </c>
    </row>
    <row r="10" spans="1:32" customFormat="1" ht="18" customHeight="1" x14ac:dyDescent="0.15">
      <c r="A10" s="11" t="s">
        <v>33</v>
      </c>
      <c r="B10" s="12" t="s">
        <v>33</v>
      </c>
      <c r="C10" s="9">
        <f t="shared" si="1"/>
        <v>4874104</v>
      </c>
      <c r="D10" s="9">
        <f t="shared" si="2"/>
        <v>3311420</v>
      </c>
      <c r="E10" s="10">
        <v>1960883</v>
      </c>
      <c r="F10" s="10">
        <v>964833</v>
      </c>
      <c r="G10" s="10">
        <v>236</v>
      </c>
      <c r="H10" s="10">
        <v>0</v>
      </c>
      <c r="I10" s="10">
        <v>21401</v>
      </c>
      <c r="J10" s="10">
        <v>0</v>
      </c>
      <c r="K10" s="10">
        <v>10218</v>
      </c>
      <c r="L10" s="10">
        <v>0</v>
      </c>
      <c r="M10" s="10">
        <v>262571</v>
      </c>
      <c r="N10" s="10">
        <v>87941</v>
      </c>
      <c r="O10" s="10">
        <v>2012</v>
      </c>
      <c r="P10" s="10">
        <v>1325</v>
      </c>
      <c r="Q10" s="9">
        <f t="shared" si="3"/>
        <v>1562684</v>
      </c>
      <c r="R10" s="10">
        <v>187855</v>
      </c>
      <c r="S10" s="10">
        <v>9256</v>
      </c>
      <c r="T10" s="10">
        <v>79808</v>
      </c>
      <c r="U10" s="10">
        <v>2367</v>
      </c>
      <c r="V10" s="10">
        <v>12646</v>
      </c>
      <c r="W10" s="10">
        <v>17165</v>
      </c>
      <c r="X10" s="10">
        <v>4710</v>
      </c>
      <c r="Y10" s="10">
        <v>0</v>
      </c>
      <c r="Z10" s="10">
        <v>4</v>
      </c>
      <c r="AA10" s="10">
        <v>1248873</v>
      </c>
    </row>
    <row r="11" spans="1:32" customFormat="1" ht="18" customHeight="1" x14ac:dyDescent="0.15">
      <c r="A11" s="11" t="s">
        <v>34</v>
      </c>
      <c r="B11" s="12" t="s">
        <v>34</v>
      </c>
      <c r="C11" s="9">
        <f t="shared" si="1"/>
        <v>4056218</v>
      </c>
      <c r="D11" s="9">
        <f t="shared" si="2"/>
        <v>3308460</v>
      </c>
      <c r="E11" s="10">
        <v>1635441</v>
      </c>
      <c r="F11" s="10">
        <v>1360883</v>
      </c>
      <c r="G11" s="10">
        <v>0</v>
      </c>
      <c r="H11" s="10">
        <v>0</v>
      </c>
      <c r="I11" s="10">
        <v>86156</v>
      </c>
      <c r="J11" s="10">
        <v>0</v>
      </c>
      <c r="K11" s="10">
        <v>0</v>
      </c>
      <c r="L11" s="10">
        <v>0</v>
      </c>
      <c r="M11" s="10">
        <v>59675</v>
      </c>
      <c r="N11" s="10">
        <v>5930</v>
      </c>
      <c r="O11" s="10">
        <v>141142</v>
      </c>
      <c r="P11" s="10">
        <v>19233</v>
      </c>
      <c r="Q11" s="9">
        <f t="shared" si="3"/>
        <v>747758</v>
      </c>
      <c r="R11" s="10">
        <v>27489</v>
      </c>
      <c r="S11" s="10">
        <v>17</v>
      </c>
      <c r="T11" s="10">
        <v>17070</v>
      </c>
      <c r="U11" s="10">
        <v>741</v>
      </c>
      <c r="V11" s="10">
        <v>57187</v>
      </c>
      <c r="W11" s="10">
        <v>2063</v>
      </c>
      <c r="X11" s="10">
        <v>1743</v>
      </c>
      <c r="Y11" s="10">
        <v>0</v>
      </c>
      <c r="Z11" s="10">
        <v>0</v>
      </c>
      <c r="AA11" s="10">
        <v>641448</v>
      </c>
    </row>
    <row r="12" spans="1:32" customFormat="1" ht="18" customHeight="1" x14ac:dyDescent="0.15">
      <c r="A12" s="11" t="s">
        <v>35</v>
      </c>
      <c r="B12" s="12" t="s">
        <v>35</v>
      </c>
      <c r="C12" s="9">
        <f t="shared" si="1"/>
        <v>5829694</v>
      </c>
      <c r="D12" s="9">
        <f t="shared" si="2"/>
        <v>3552090</v>
      </c>
      <c r="E12" s="10">
        <v>2490821</v>
      </c>
      <c r="F12" s="10">
        <v>704288</v>
      </c>
      <c r="G12" s="10">
        <v>0</v>
      </c>
      <c r="H12" s="10">
        <v>0</v>
      </c>
      <c r="I12" s="10">
        <v>486</v>
      </c>
      <c r="J12" s="10">
        <v>0</v>
      </c>
      <c r="K12" s="10">
        <v>17681</v>
      </c>
      <c r="L12" s="10">
        <v>0</v>
      </c>
      <c r="M12" s="10">
        <v>279974</v>
      </c>
      <c r="N12" s="10">
        <v>57419</v>
      </c>
      <c r="O12" s="10">
        <v>0</v>
      </c>
      <c r="P12" s="10">
        <v>1421</v>
      </c>
      <c r="Q12" s="9">
        <f t="shared" si="3"/>
        <v>2277604</v>
      </c>
      <c r="R12" s="10">
        <v>556248</v>
      </c>
      <c r="S12" s="10">
        <v>1555</v>
      </c>
      <c r="T12" s="10">
        <v>165395</v>
      </c>
      <c r="U12" s="10">
        <v>4</v>
      </c>
      <c r="V12" s="10">
        <v>0</v>
      </c>
      <c r="W12" s="10">
        <v>10929</v>
      </c>
      <c r="X12" s="10">
        <v>12457</v>
      </c>
      <c r="Y12" s="10">
        <v>471</v>
      </c>
      <c r="Z12" s="10">
        <v>0</v>
      </c>
      <c r="AA12" s="10">
        <v>1530545</v>
      </c>
    </row>
    <row r="13" spans="1:32" customFormat="1" ht="18" customHeight="1" x14ac:dyDescent="0.15">
      <c r="A13" s="11" t="s">
        <v>36</v>
      </c>
      <c r="B13" s="12" t="s">
        <v>36</v>
      </c>
      <c r="C13" s="9">
        <f t="shared" si="1"/>
        <v>6511878</v>
      </c>
      <c r="D13" s="9">
        <f t="shared" si="2"/>
        <v>4740612</v>
      </c>
      <c r="E13" s="10">
        <v>1837386</v>
      </c>
      <c r="F13" s="10">
        <v>2205270</v>
      </c>
      <c r="G13" s="10">
        <v>0</v>
      </c>
      <c r="H13" s="10">
        <v>0</v>
      </c>
      <c r="I13" s="10">
        <v>254</v>
      </c>
      <c r="J13" s="10">
        <v>0</v>
      </c>
      <c r="K13" s="10">
        <v>37487</v>
      </c>
      <c r="L13" s="10">
        <v>0</v>
      </c>
      <c r="M13" s="10">
        <v>449271</v>
      </c>
      <c r="N13" s="10">
        <v>206504</v>
      </c>
      <c r="O13" s="10">
        <v>3427</v>
      </c>
      <c r="P13" s="10">
        <v>1013</v>
      </c>
      <c r="Q13" s="9">
        <f t="shared" si="3"/>
        <v>1771266</v>
      </c>
      <c r="R13" s="10">
        <v>74858</v>
      </c>
      <c r="S13" s="10">
        <v>32947</v>
      </c>
      <c r="T13" s="10">
        <v>114765</v>
      </c>
      <c r="U13" s="10">
        <v>946</v>
      </c>
      <c r="V13" s="10">
        <v>4698</v>
      </c>
      <c r="W13" s="10">
        <v>3879</v>
      </c>
      <c r="X13" s="10">
        <v>1048</v>
      </c>
      <c r="Y13" s="10">
        <v>20</v>
      </c>
      <c r="Z13" s="10">
        <v>98</v>
      </c>
      <c r="AA13" s="10">
        <v>1538007</v>
      </c>
    </row>
    <row r="14" spans="1:32" customFormat="1" ht="18" customHeight="1" x14ac:dyDescent="0.15">
      <c r="A14" s="11" t="s">
        <v>37</v>
      </c>
      <c r="B14" s="12" t="s">
        <v>37</v>
      </c>
      <c r="C14" s="9">
        <f t="shared" si="1"/>
        <v>7053526</v>
      </c>
      <c r="D14" s="9">
        <f t="shared" si="2"/>
        <v>5882470</v>
      </c>
      <c r="E14" s="10">
        <v>2202491</v>
      </c>
      <c r="F14" s="10">
        <v>2973198</v>
      </c>
      <c r="G14" s="10">
        <v>0</v>
      </c>
      <c r="H14" s="10">
        <v>1</v>
      </c>
      <c r="I14" s="10">
        <v>5352</v>
      </c>
      <c r="J14" s="10">
        <v>0</v>
      </c>
      <c r="K14" s="10">
        <v>35123</v>
      </c>
      <c r="L14" s="10">
        <v>0</v>
      </c>
      <c r="M14" s="10">
        <v>529082</v>
      </c>
      <c r="N14" s="10">
        <v>134273</v>
      </c>
      <c r="O14" s="10">
        <v>1526</v>
      </c>
      <c r="P14" s="10">
        <v>1424</v>
      </c>
      <c r="Q14" s="9">
        <f t="shared" si="3"/>
        <v>1171056</v>
      </c>
      <c r="R14" s="10">
        <v>86074</v>
      </c>
      <c r="S14" s="10">
        <v>15883</v>
      </c>
      <c r="T14" s="10">
        <v>112370</v>
      </c>
      <c r="U14" s="10">
        <v>9638</v>
      </c>
      <c r="V14" s="10">
        <v>10028</v>
      </c>
      <c r="W14" s="10">
        <v>6086</v>
      </c>
      <c r="X14" s="10">
        <v>5726</v>
      </c>
      <c r="Y14" s="10">
        <v>0</v>
      </c>
      <c r="Z14" s="10">
        <v>0</v>
      </c>
      <c r="AA14" s="10">
        <v>925251</v>
      </c>
    </row>
    <row r="15" spans="1:32" customFormat="1" ht="18" customHeight="1" x14ac:dyDescent="0.15">
      <c r="A15" s="11" t="s">
        <v>38</v>
      </c>
      <c r="B15" s="12" t="s">
        <v>39</v>
      </c>
      <c r="C15" s="9">
        <f t="shared" si="1"/>
        <v>3934635</v>
      </c>
      <c r="D15" s="9">
        <f t="shared" si="2"/>
        <v>3406649</v>
      </c>
      <c r="E15" s="10">
        <v>956530</v>
      </c>
      <c r="F15" s="10">
        <v>1816304</v>
      </c>
      <c r="G15" s="10">
        <v>0</v>
      </c>
      <c r="H15" s="10">
        <v>0</v>
      </c>
      <c r="I15" s="10">
        <v>0</v>
      </c>
      <c r="J15" s="10">
        <v>0</v>
      </c>
      <c r="K15" s="10">
        <v>4933</v>
      </c>
      <c r="L15" s="10">
        <v>0</v>
      </c>
      <c r="M15" s="10">
        <v>595926</v>
      </c>
      <c r="N15" s="10">
        <v>30305</v>
      </c>
      <c r="O15" s="10">
        <v>0</v>
      </c>
      <c r="P15" s="10">
        <v>2651</v>
      </c>
      <c r="Q15" s="9">
        <f t="shared" si="3"/>
        <v>527986</v>
      </c>
      <c r="R15" s="10">
        <v>27258</v>
      </c>
      <c r="S15" s="10">
        <v>5341</v>
      </c>
      <c r="T15" s="10">
        <v>43266</v>
      </c>
      <c r="U15" s="10">
        <v>4733</v>
      </c>
      <c r="V15" s="10">
        <v>0</v>
      </c>
      <c r="W15" s="10">
        <v>300</v>
      </c>
      <c r="X15" s="10">
        <v>934</v>
      </c>
      <c r="Y15" s="10">
        <v>0</v>
      </c>
      <c r="Z15" s="10">
        <v>0</v>
      </c>
      <c r="AA15" s="10">
        <v>446154</v>
      </c>
    </row>
    <row r="16" spans="1:32" customFormat="1" ht="18" customHeight="1" x14ac:dyDescent="0.15">
      <c r="A16" s="11" t="s">
        <v>39</v>
      </c>
      <c r="B16" s="12" t="s">
        <v>40</v>
      </c>
      <c r="C16" s="9">
        <f t="shared" si="1"/>
        <v>5795929</v>
      </c>
      <c r="D16" s="9">
        <f t="shared" si="2"/>
        <v>4591605</v>
      </c>
      <c r="E16" s="10">
        <v>1116436</v>
      </c>
      <c r="F16" s="10">
        <v>2074054</v>
      </c>
      <c r="G16" s="10">
        <v>0</v>
      </c>
      <c r="H16" s="10">
        <v>0</v>
      </c>
      <c r="I16" s="10">
        <v>7195</v>
      </c>
      <c r="J16" s="10">
        <v>0</v>
      </c>
      <c r="K16" s="10">
        <v>14398</v>
      </c>
      <c r="L16" s="10">
        <v>0</v>
      </c>
      <c r="M16" s="10">
        <v>1116125</v>
      </c>
      <c r="N16" s="10">
        <v>244817</v>
      </c>
      <c r="O16" s="10">
        <v>8920</v>
      </c>
      <c r="P16" s="10">
        <v>9660</v>
      </c>
      <c r="Q16" s="9">
        <f t="shared" si="3"/>
        <v>1204324</v>
      </c>
      <c r="R16" s="10">
        <v>148729</v>
      </c>
      <c r="S16" s="10">
        <v>7654</v>
      </c>
      <c r="T16" s="10">
        <v>87756</v>
      </c>
      <c r="U16" s="10">
        <v>548</v>
      </c>
      <c r="V16" s="10">
        <v>4722</v>
      </c>
      <c r="W16" s="10">
        <v>4602</v>
      </c>
      <c r="X16" s="10">
        <v>9313</v>
      </c>
      <c r="Y16" s="10">
        <v>0</v>
      </c>
      <c r="Z16" s="10">
        <v>0</v>
      </c>
      <c r="AA16" s="10">
        <v>941000</v>
      </c>
    </row>
    <row r="17" spans="1:27" ht="18" customHeight="1" x14ac:dyDescent="0.15">
      <c r="A17" s="13" t="s">
        <v>41</v>
      </c>
      <c r="B17" s="14" t="s">
        <v>42</v>
      </c>
      <c r="C17" s="15">
        <f t="shared" ref="C17:AA17" si="4">SUMIF(C18:C19,"&gt;0")</f>
        <v>981569</v>
      </c>
      <c r="D17" s="15">
        <f t="shared" si="4"/>
        <v>700224</v>
      </c>
      <c r="E17" s="15">
        <f t="shared" si="4"/>
        <v>340500</v>
      </c>
      <c r="F17" s="15">
        <f t="shared" si="4"/>
        <v>271079</v>
      </c>
      <c r="G17" s="15">
        <f t="shared" si="4"/>
        <v>0</v>
      </c>
      <c r="H17" s="15">
        <f t="shared" si="4"/>
        <v>82</v>
      </c>
      <c r="I17" s="15">
        <f t="shared" si="4"/>
        <v>3338</v>
      </c>
      <c r="J17" s="15">
        <f t="shared" si="4"/>
        <v>0</v>
      </c>
      <c r="K17" s="15">
        <f t="shared" si="4"/>
        <v>0</v>
      </c>
      <c r="L17" s="15">
        <f t="shared" si="4"/>
        <v>0</v>
      </c>
      <c r="M17" s="15">
        <f t="shared" si="4"/>
        <v>64600</v>
      </c>
      <c r="N17" s="15">
        <f t="shared" si="4"/>
        <v>20160</v>
      </c>
      <c r="O17" s="15">
        <f t="shared" si="4"/>
        <v>6</v>
      </c>
      <c r="P17" s="15">
        <f t="shared" si="4"/>
        <v>459</v>
      </c>
      <c r="Q17" s="15">
        <f t="shared" si="4"/>
        <v>281345</v>
      </c>
      <c r="R17" s="15">
        <f t="shared" si="4"/>
        <v>1911</v>
      </c>
      <c r="S17" s="15">
        <f t="shared" si="4"/>
        <v>198</v>
      </c>
      <c r="T17" s="15">
        <f t="shared" si="4"/>
        <v>11041</v>
      </c>
      <c r="U17" s="15">
        <f t="shared" si="4"/>
        <v>36</v>
      </c>
      <c r="V17" s="15">
        <f t="shared" si="4"/>
        <v>590</v>
      </c>
      <c r="W17" s="15">
        <f t="shared" si="4"/>
        <v>149</v>
      </c>
      <c r="X17" s="15">
        <f t="shared" si="4"/>
        <v>361</v>
      </c>
      <c r="Y17" s="15">
        <f t="shared" si="4"/>
        <v>0</v>
      </c>
      <c r="Z17" s="15">
        <f t="shared" si="4"/>
        <v>33</v>
      </c>
      <c r="AA17" s="15">
        <f t="shared" si="4"/>
        <v>267026</v>
      </c>
    </row>
    <row r="18" spans="1:27" ht="18" customHeight="1" x14ac:dyDescent="0.15">
      <c r="A18" s="16" t="s">
        <v>43</v>
      </c>
      <c r="B18" s="17" t="s">
        <v>44</v>
      </c>
      <c r="C18" s="18">
        <f>IF(D18&gt;0,D18,0)+IF(Q18&gt;0,Q18,0)</f>
        <v>761553</v>
      </c>
      <c r="D18" s="18">
        <f>SUMIF(E18:P18,"&gt;0")</f>
        <v>531053</v>
      </c>
      <c r="E18" s="19">
        <v>268711</v>
      </c>
      <c r="F18" s="19">
        <v>192980</v>
      </c>
      <c r="G18" s="19">
        <v>0</v>
      </c>
      <c r="H18" s="19">
        <v>82</v>
      </c>
      <c r="I18" s="19">
        <v>2795</v>
      </c>
      <c r="J18" s="19">
        <v>0</v>
      </c>
      <c r="K18" s="19">
        <v>0</v>
      </c>
      <c r="L18" s="19">
        <v>0</v>
      </c>
      <c r="M18" s="19">
        <v>48176</v>
      </c>
      <c r="N18" s="19">
        <v>17861</v>
      </c>
      <c r="O18" s="19">
        <v>6</v>
      </c>
      <c r="P18" s="19">
        <v>442</v>
      </c>
      <c r="Q18" s="18">
        <f>SUMIF(R18:AA18,"&gt;0")</f>
        <v>230500</v>
      </c>
      <c r="R18" s="19">
        <v>1911</v>
      </c>
      <c r="S18" s="19">
        <v>198</v>
      </c>
      <c r="T18" s="19">
        <v>10350</v>
      </c>
      <c r="U18" s="19">
        <v>17</v>
      </c>
      <c r="V18" s="19">
        <v>42</v>
      </c>
      <c r="W18" s="19">
        <v>149</v>
      </c>
      <c r="X18" s="19">
        <v>328</v>
      </c>
      <c r="Y18" s="19">
        <v>0</v>
      </c>
      <c r="Z18" s="19">
        <v>33</v>
      </c>
      <c r="AA18" s="19">
        <v>217472</v>
      </c>
    </row>
    <row r="19" spans="1:27" ht="18" customHeight="1" x14ac:dyDescent="0.15">
      <c r="A19" s="20" t="s">
        <v>43</v>
      </c>
      <c r="B19" s="21" t="s">
        <v>45</v>
      </c>
      <c r="C19" s="22">
        <f>IF(D19&gt;0,D19,0)+IF(Q19&gt;0,Q19,0)</f>
        <v>220016</v>
      </c>
      <c r="D19" s="22">
        <f>SUMIF(E19:P19,"&gt;0")</f>
        <v>169171</v>
      </c>
      <c r="E19" s="23">
        <v>71789</v>
      </c>
      <c r="F19" s="23">
        <v>78099</v>
      </c>
      <c r="G19" s="23">
        <v>0</v>
      </c>
      <c r="H19" s="23">
        <v>0</v>
      </c>
      <c r="I19" s="23">
        <v>543</v>
      </c>
      <c r="J19" s="23">
        <v>0</v>
      </c>
      <c r="K19" s="23">
        <v>0</v>
      </c>
      <c r="L19" s="23">
        <v>0</v>
      </c>
      <c r="M19" s="23">
        <v>16424</v>
      </c>
      <c r="N19" s="23">
        <v>2299</v>
      </c>
      <c r="O19" s="23">
        <v>0</v>
      </c>
      <c r="P19" s="23">
        <v>17</v>
      </c>
      <c r="Q19" s="22">
        <f>SUMIF(R19:AA19,"&gt;0")</f>
        <v>50845</v>
      </c>
      <c r="R19" s="23">
        <v>0</v>
      </c>
      <c r="S19" s="23">
        <v>0</v>
      </c>
      <c r="T19" s="23">
        <v>691</v>
      </c>
      <c r="U19" s="23">
        <v>19</v>
      </c>
      <c r="V19" s="23">
        <v>548</v>
      </c>
      <c r="W19" s="23">
        <v>0</v>
      </c>
      <c r="X19" s="23">
        <v>33</v>
      </c>
      <c r="Y19" s="23">
        <v>0</v>
      </c>
      <c r="Z19" s="23">
        <v>0</v>
      </c>
      <c r="AA19" s="23">
        <v>49554</v>
      </c>
    </row>
    <row r="20" spans="1:27" customFormat="1" ht="18" customHeight="1" x14ac:dyDescent="0.15">
      <c r="A20" s="24" t="s">
        <v>46</v>
      </c>
      <c r="B20" s="25" t="s">
        <v>47</v>
      </c>
      <c r="C20" s="26">
        <f>IF(D20&gt;0,D20,0)+IF(Q20&gt;0,Q20,0)</f>
        <v>2379459</v>
      </c>
      <c r="D20" s="26">
        <f>SUMIF(E20:L20,"&gt;0")+SUMIF(M20:P20,"&gt;0")</f>
        <v>1384977</v>
      </c>
      <c r="E20" s="27">
        <v>788625</v>
      </c>
      <c r="F20" s="27">
        <v>345251</v>
      </c>
      <c r="G20" s="27">
        <v>0</v>
      </c>
      <c r="H20" s="27">
        <v>0</v>
      </c>
      <c r="I20" s="27">
        <v>75026</v>
      </c>
      <c r="J20" s="27">
        <v>0</v>
      </c>
      <c r="K20" s="27">
        <v>2483</v>
      </c>
      <c r="L20" s="27">
        <v>0</v>
      </c>
      <c r="M20" s="27">
        <v>9041</v>
      </c>
      <c r="N20" s="27">
        <v>301</v>
      </c>
      <c r="O20" s="27">
        <v>155239</v>
      </c>
      <c r="P20" s="27">
        <v>9011</v>
      </c>
      <c r="Q20" s="26">
        <f>SUMIF(R20:AA20,"&gt;0")</f>
        <v>994482</v>
      </c>
      <c r="R20" s="27">
        <v>196942</v>
      </c>
      <c r="S20" s="27">
        <v>1023</v>
      </c>
      <c r="T20" s="27">
        <v>70754</v>
      </c>
      <c r="U20" s="27">
        <v>1770</v>
      </c>
      <c r="V20" s="27">
        <v>14283</v>
      </c>
      <c r="W20" s="27">
        <v>5180</v>
      </c>
      <c r="X20" s="27">
        <v>912</v>
      </c>
      <c r="Y20" s="27">
        <v>0</v>
      </c>
      <c r="Z20" s="27">
        <v>0</v>
      </c>
      <c r="AA20" s="27">
        <v>703618</v>
      </c>
    </row>
    <row r="21" spans="1:27" customFormat="1" ht="18" customHeight="1" x14ac:dyDescent="0.15">
      <c r="A21" s="28" t="s">
        <v>48</v>
      </c>
      <c r="B21" s="29" t="s">
        <v>49</v>
      </c>
      <c r="C21" s="30">
        <f>IF(D21&gt;0,D21,0)+IF(Q21&gt;0,Q21,0)</f>
        <v>1796501</v>
      </c>
      <c r="D21" s="30">
        <f>SUMIF(E21:L21,"&gt;0")+SUMIF(M21:P21,"&gt;0")</f>
        <v>1425747</v>
      </c>
      <c r="E21" s="31">
        <v>473782</v>
      </c>
      <c r="F21" s="31">
        <v>697210</v>
      </c>
      <c r="G21" s="31">
        <v>933</v>
      </c>
      <c r="H21" s="31">
        <v>0</v>
      </c>
      <c r="I21" s="31">
        <v>3162</v>
      </c>
      <c r="J21" s="31">
        <v>0</v>
      </c>
      <c r="K21" s="31">
        <v>0</v>
      </c>
      <c r="L21" s="31">
        <v>0</v>
      </c>
      <c r="M21" s="31">
        <v>235855</v>
      </c>
      <c r="N21" s="31">
        <v>12446</v>
      </c>
      <c r="O21" s="31">
        <v>2318</v>
      </c>
      <c r="P21" s="31">
        <v>41</v>
      </c>
      <c r="Q21" s="30">
        <f>SUMIF(R21:AA21,"&gt;0")</f>
        <v>370754</v>
      </c>
      <c r="R21" s="31">
        <v>21339</v>
      </c>
      <c r="S21" s="31">
        <v>935</v>
      </c>
      <c r="T21" s="31">
        <v>9877</v>
      </c>
      <c r="U21" s="31">
        <v>89</v>
      </c>
      <c r="V21" s="31">
        <v>5734</v>
      </c>
      <c r="W21" s="31">
        <v>1784</v>
      </c>
      <c r="X21" s="31">
        <v>2098</v>
      </c>
      <c r="Y21" s="31">
        <v>0</v>
      </c>
      <c r="Z21" s="31">
        <v>0</v>
      </c>
      <c r="AA21" s="31">
        <v>328898</v>
      </c>
    </row>
    <row r="22" spans="1:27" ht="18" customHeight="1" x14ac:dyDescent="0.15">
      <c r="A22" s="32" t="s">
        <v>50</v>
      </c>
      <c r="B22" s="33" t="s">
        <v>29</v>
      </c>
      <c r="C22" s="34">
        <f t="shared" ref="C22:AA25" si="5">SUMIF(C6,"&gt;0")</f>
        <v>2555866</v>
      </c>
      <c r="D22" s="34">
        <f t="shared" si="5"/>
        <v>334073</v>
      </c>
      <c r="E22" s="34">
        <f t="shared" si="5"/>
        <v>241020</v>
      </c>
      <c r="F22" s="34">
        <f t="shared" si="5"/>
        <v>2484</v>
      </c>
      <c r="G22" s="34">
        <f t="shared" si="5"/>
        <v>0</v>
      </c>
      <c r="H22" s="34">
        <f t="shared" si="5"/>
        <v>476</v>
      </c>
      <c r="I22" s="34">
        <f t="shared" si="5"/>
        <v>0</v>
      </c>
      <c r="J22" s="34">
        <f t="shared" si="5"/>
        <v>0</v>
      </c>
      <c r="K22" s="34">
        <f t="shared" si="5"/>
        <v>185</v>
      </c>
      <c r="L22" s="34">
        <f t="shared" si="5"/>
        <v>0</v>
      </c>
      <c r="M22" s="34">
        <f t="shared" si="5"/>
        <v>829</v>
      </c>
      <c r="N22" s="34">
        <f t="shared" si="5"/>
        <v>25117</v>
      </c>
      <c r="O22" s="34">
        <f t="shared" si="5"/>
        <v>5373</v>
      </c>
      <c r="P22" s="34">
        <f t="shared" si="5"/>
        <v>58589</v>
      </c>
      <c r="Q22" s="34">
        <f t="shared" si="5"/>
        <v>2221793</v>
      </c>
      <c r="R22" s="34">
        <f t="shared" si="5"/>
        <v>1197986</v>
      </c>
      <c r="S22" s="34">
        <f t="shared" si="5"/>
        <v>0</v>
      </c>
      <c r="T22" s="34">
        <f t="shared" si="5"/>
        <v>132352</v>
      </c>
      <c r="U22" s="34">
        <f t="shared" si="5"/>
        <v>0</v>
      </c>
      <c r="V22" s="34">
        <f t="shared" si="5"/>
        <v>0</v>
      </c>
      <c r="W22" s="34">
        <f t="shared" si="5"/>
        <v>26363</v>
      </c>
      <c r="X22" s="34">
        <f t="shared" si="5"/>
        <v>22405</v>
      </c>
      <c r="Y22" s="34">
        <f t="shared" si="5"/>
        <v>391</v>
      </c>
      <c r="Z22" s="34">
        <f t="shared" si="5"/>
        <v>0</v>
      </c>
      <c r="AA22" s="34">
        <f t="shared" si="5"/>
        <v>842296</v>
      </c>
    </row>
    <row r="23" spans="1:27" ht="18" customHeight="1" x14ac:dyDescent="0.15">
      <c r="A23" s="16"/>
      <c r="B23" s="35" t="s">
        <v>30</v>
      </c>
      <c r="C23" s="36">
        <f t="shared" si="5"/>
        <v>3949687</v>
      </c>
      <c r="D23" s="36">
        <f t="shared" si="5"/>
        <v>998836</v>
      </c>
      <c r="E23" s="36">
        <f t="shared" si="5"/>
        <v>753367</v>
      </c>
      <c r="F23" s="36">
        <f t="shared" si="5"/>
        <v>96221</v>
      </c>
      <c r="G23" s="36">
        <f t="shared" si="5"/>
        <v>0</v>
      </c>
      <c r="H23" s="36">
        <f t="shared" si="5"/>
        <v>0</v>
      </c>
      <c r="I23" s="36">
        <f t="shared" si="5"/>
        <v>0</v>
      </c>
      <c r="J23" s="36">
        <f t="shared" si="5"/>
        <v>0</v>
      </c>
      <c r="K23" s="36">
        <f t="shared" si="5"/>
        <v>278</v>
      </c>
      <c r="L23" s="36">
        <f t="shared" si="5"/>
        <v>0</v>
      </c>
      <c r="M23" s="36">
        <f t="shared" si="5"/>
        <v>117114</v>
      </c>
      <c r="N23" s="36">
        <f t="shared" si="5"/>
        <v>21642</v>
      </c>
      <c r="O23" s="36">
        <f t="shared" si="5"/>
        <v>0</v>
      </c>
      <c r="P23" s="36">
        <f t="shared" si="5"/>
        <v>10214</v>
      </c>
      <c r="Q23" s="36">
        <f t="shared" si="5"/>
        <v>2950851</v>
      </c>
      <c r="R23" s="36">
        <f t="shared" si="5"/>
        <v>517023</v>
      </c>
      <c r="S23" s="36">
        <f t="shared" si="5"/>
        <v>4799</v>
      </c>
      <c r="T23" s="36">
        <f t="shared" si="5"/>
        <v>255444</v>
      </c>
      <c r="U23" s="36">
        <f t="shared" si="5"/>
        <v>0</v>
      </c>
      <c r="V23" s="36">
        <f t="shared" si="5"/>
        <v>2893</v>
      </c>
      <c r="W23" s="36">
        <f t="shared" si="5"/>
        <v>3306</v>
      </c>
      <c r="X23" s="36">
        <f t="shared" si="5"/>
        <v>14844</v>
      </c>
      <c r="Y23" s="36">
        <f t="shared" si="5"/>
        <v>0</v>
      </c>
      <c r="Z23" s="36">
        <f t="shared" si="5"/>
        <v>0</v>
      </c>
      <c r="AA23" s="36">
        <f t="shared" si="5"/>
        <v>2152542</v>
      </c>
    </row>
    <row r="24" spans="1:27" ht="18" customHeight="1" x14ac:dyDescent="0.15">
      <c r="A24" s="16"/>
      <c r="B24" s="35" t="s">
        <v>31</v>
      </c>
      <c r="C24" s="36">
        <f t="shared" si="5"/>
        <v>4441391</v>
      </c>
      <c r="D24" s="36">
        <f t="shared" si="5"/>
        <v>3132047</v>
      </c>
      <c r="E24" s="36">
        <f t="shared" si="5"/>
        <v>1315470</v>
      </c>
      <c r="F24" s="36">
        <f t="shared" si="5"/>
        <v>1376788</v>
      </c>
      <c r="G24" s="36">
        <f t="shared" si="5"/>
        <v>381</v>
      </c>
      <c r="H24" s="36">
        <f t="shared" si="5"/>
        <v>42</v>
      </c>
      <c r="I24" s="36">
        <f t="shared" si="5"/>
        <v>50854</v>
      </c>
      <c r="J24" s="36">
        <f t="shared" si="5"/>
        <v>0</v>
      </c>
      <c r="K24" s="36">
        <f t="shared" si="5"/>
        <v>25</v>
      </c>
      <c r="L24" s="36">
        <f t="shared" si="5"/>
        <v>0</v>
      </c>
      <c r="M24" s="36">
        <f t="shared" si="5"/>
        <v>58923</v>
      </c>
      <c r="N24" s="36">
        <f t="shared" si="5"/>
        <v>65367</v>
      </c>
      <c r="O24" s="36">
        <f t="shared" si="5"/>
        <v>232570</v>
      </c>
      <c r="P24" s="36">
        <f t="shared" si="5"/>
        <v>31627</v>
      </c>
      <c r="Q24" s="36">
        <f t="shared" si="5"/>
        <v>1309344</v>
      </c>
      <c r="R24" s="36">
        <f t="shared" si="5"/>
        <v>120964</v>
      </c>
      <c r="S24" s="36">
        <f t="shared" si="5"/>
        <v>233</v>
      </c>
      <c r="T24" s="36">
        <f t="shared" si="5"/>
        <v>98610</v>
      </c>
      <c r="U24" s="36">
        <f t="shared" si="5"/>
        <v>16</v>
      </c>
      <c r="V24" s="36">
        <f t="shared" si="5"/>
        <v>42454</v>
      </c>
      <c r="W24" s="36">
        <f t="shared" si="5"/>
        <v>3917</v>
      </c>
      <c r="X24" s="36">
        <f t="shared" si="5"/>
        <v>9687</v>
      </c>
      <c r="Y24" s="36">
        <f t="shared" si="5"/>
        <v>0</v>
      </c>
      <c r="Z24" s="36">
        <f t="shared" si="5"/>
        <v>0</v>
      </c>
      <c r="AA24" s="36">
        <f t="shared" si="5"/>
        <v>1033463</v>
      </c>
    </row>
    <row r="25" spans="1:27" ht="18" customHeight="1" x14ac:dyDescent="0.15">
      <c r="A25" s="16"/>
      <c r="B25" s="35" t="s">
        <v>32</v>
      </c>
      <c r="C25" s="36">
        <f t="shared" si="5"/>
        <v>2483496</v>
      </c>
      <c r="D25" s="36">
        <f t="shared" si="5"/>
        <v>1337857</v>
      </c>
      <c r="E25" s="36">
        <f t="shared" si="5"/>
        <v>391923</v>
      </c>
      <c r="F25" s="36">
        <f t="shared" si="5"/>
        <v>505667</v>
      </c>
      <c r="G25" s="36">
        <f t="shared" si="5"/>
        <v>0</v>
      </c>
      <c r="H25" s="36">
        <f t="shared" si="5"/>
        <v>1621</v>
      </c>
      <c r="I25" s="36">
        <f t="shared" si="5"/>
        <v>893</v>
      </c>
      <c r="J25" s="36">
        <f t="shared" si="5"/>
        <v>0</v>
      </c>
      <c r="K25" s="36">
        <f t="shared" si="5"/>
        <v>0</v>
      </c>
      <c r="L25" s="36">
        <f t="shared" si="5"/>
        <v>0</v>
      </c>
      <c r="M25" s="36">
        <f t="shared" si="5"/>
        <v>356045</v>
      </c>
      <c r="N25" s="36">
        <f t="shared" si="5"/>
        <v>63768</v>
      </c>
      <c r="O25" s="36">
        <f t="shared" si="5"/>
        <v>1486</v>
      </c>
      <c r="P25" s="36">
        <f t="shared" si="5"/>
        <v>16454</v>
      </c>
      <c r="Q25" s="36">
        <f t="shared" si="5"/>
        <v>1145639</v>
      </c>
      <c r="R25" s="36">
        <f t="shared" si="5"/>
        <v>73941</v>
      </c>
      <c r="S25" s="36">
        <f t="shared" si="5"/>
        <v>6154</v>
      </c>
      <c r="T25" s="36">
        <f t="shared" si="5"/>
        <v>97551</v>
      </c>
      <c r="U25" s="36">
        <f t="shared" si="5"/>
        <v>22</v>
      </c>
      <c r="V25" s="36">
        <f t="shared" si="5"/>
        <v>2670</v>
      </c>
      <c r="W25" s="36">
        <f t="shared" si="5"/>
        <v>0</v>
      </c>
      <c r="X25" s="36">
        <f t="shared" si="5"/>
        <v>2200</v>
      </c>
      <c r="Y25" s="36">
        <f t="shared" si="5"/>
        <v>0</v>
      </c>
      <c r="Z25" s="36">
        <f t="shared" si="5"/>
        <v>0</v>
      </c>
      <c r="AA25" s="36">
        <f t="shared" si="5"/>
        <v>963101</v>
      </c>
    </row>
    <row r="26" spans="1:27" ht="18" customHeight="1" x14ac:dyDescent="0.15">
      <c r="A26" s="16"/>
      <c r="B26" s="35" t="s">
        <v>44</v>
      </c>
      <c r="C26" s="36">
        <f t="shared" ref="C26:AA27" si="6">SUMIF(C18,"&gt;0")</f>
        <v>761553</v>
      </c>
      <c r="D26" s="36">
        <f t="shared" si="6"/>
        <v>531053</v>
      </c>
      <c r="E26" s="36">
        <f t="shared" si="6"/>
        <v>268711</v>
      </c>
      <c r="F26" s="36">
        <f t="shared" si="6"/>
        <v>192980</v>
      </c>
      <c r="G26" s="36">
        <f t="shared" si="6"/>
        <v>0</v>
      </c>
      <c r="H26" s="36">
        <f t="shared" si="6"/>
        <v>82</v>
      </c>
      <c r="I26" s="36">
        <f t="shared" si="6"/>
        <v>2795</v>
      </c>
      <c r="J26" s="36">
        <f t="shared" si="6"/>
        <v>0</v>
      </c>
      <c r="K26" s="36">
        <f t="shared" si="6"/>
        <v>0</v>
      </c>
      <c r="L26" s="36">
        <f t="shared" si="6"/>
        <v>0</v>
      </c>
      <c r="M26" s="36">
        <f t="shared" si="6"/>
        <v>48176</v>
      </c>
      <c r="N26" s="36">
        <f t="shared" si="6"/>
        <v>17861</v>
      </c>
      <c r="O26" s="36">
        <f t="shared" si="6"/>
        <v>6</v>
      </c>
      <c r="P26" s="36">
        <f t="shared" si="6"/>
        <v>442</v>
      </c>
      <c r="Q26" s="36">
        <f t="shared" si="6"/>
        <v>230500</v>
      </c>
      <c r="R26" s="36">
        <f t="shared" si="6"/>
        <v>1911</v>
      </c>
      <c r="S26" s="36">
        <f t="shared" si="6"/>
        <v>198</v>
      </c>
      <c r="T26" s="36">
        <f t="shared" si="6"/>
        <v>10350</v>
      </c>
      <c r="U26" s="36">
        <f t="shared" si="6"/>
        <v>17</v>
      </c>
      <c r="V26" s="36">
        <f t="shared" si="6"/>
        <v>42</v>
      </c>
      <c r="W26" s="36">
        <f t="shared" si="6"/>
        <v>149</v>
      </c>
      <c r="X26" s="36">
        <f t="shared" si="6"/>
        <v>328</v>
      </c>
      <c r="Y26" s="36">
        <f t="shared" si="6"/>
        <v>0</v>
      </c>
      <c r="Z26" s="36">
        <f t="shared" si="6"/>
        <v>33</v>
      </c>
      <c r="AA26" s="36">
        <f t="shared" si="6"/>
        <v>217472</v>
      </c>
    </row>
    <row r="27" spans="1:27" ht="18" customHeight="1" x14ac:dyDescent="0.15">
      <c r="A27" s="16"/>
      <c r="B27" s="35" t="s">
        <v>45</v>
      </c>
      <c r="C27" s="36">
        <f t="shared" si="6"/>
        <v>220016</v>
      </c>
      <c r="D27" s="36">
        <f t="shared" si="6"/>
        <v>169171</v>
      </c>
      <c r="E27" s="36">
        <f t="shared" si="6"/>
        <v>71789</v>
      </c>
      <c r="F27" s="36">
        <f t="shared" si="6"/>
        <v>78099</v>
      </c>
      <c r="G27" s="36">
        <f t="shared" si="6"/>
        <v>0</v>
      </c>
      <c r="H27" s="36">
        <f t="shared" si="6"/>
        <v>0</v>
      </c>
      <c r="I27" s="36">
        <f t="shared" si="6"/>
        <v>543</v>
      </c>
      <c r="J27" s="36">
        <f t="shared" si="6"/>
        <v>0</v>
      </c>
      <c r="K27" s="36">
        <f t="shared" si="6"/>
        <v>0</v>
      </c>
      <c r="L27" s="36">
        <f t="shared" si="6"/>
        <v>0</v>
      </c>
      <c r="M27" s="36">
        <f t="shared" si="6"/>
        <v>16424</v>
      </c>
      <c r="N27" s="36">
        <f t="shared" si="6"/>
        <v>2299</v>
      </c>
      <c r="O27" s="36">
        <f t="shared" si="6"/>
        <v>0</v>
      </c>
      <c r="P27" s="36">
        <f t="shared" si="6"/>
        <v>17</v>
      </c>
      <c r="Q27" s="36">
        <f t="shared" si="6"/>
        <v>50845</v>
      </c>
      <c r="R27" s="36">
        <f t="shared" si="6"/>
        <v>0</v>
      </c>
      <c r="S27" s="36">
        <f t="shared" si="6"/>
        <v>0</v>
      </c>
      <c r="T27" s="36">
        <f t="shared" si="6"/>
        <v>691</v>
      </c>
      <c r="U27" s="36">
        <f t="shared" si="6"/>
        <v>19</v>
      </c>
      <c r="V27" s="36">
        <f t="shared" si="6"/>
        <v>548</v>
      </c>
      <c r="W27" s="36">
        <f t="shared" si="6"/>
        <v>0</v>
      </c>
      <c r="X27" s="36">
        <f t="shared" si="6"/>
        <v>33</v>
      </c>
      <c r="Y27" s="36">
        <f t="shared" si="6"/>
        <v>0</v>
      </c>
      <c r="Z27" s="36">
        <f t="shared" si="6"/>
        <v>0</v>
      </c>
      <c r="AA27" s="36">
        <f t="shared" si="6"/>
        <v>49554</v>
      </c>
    </row>
    <row r="28" spans="1:27" ht="18" customHeight="1" x14ac:dyDescent="0.15">
      <c r="A28" s="16"/>
      <c r="B28" s="35" t="s">
        <v>33</v>
      </c>
      <c r="C28" s="36">
        <f t="shared" ref="C28:AA28" si="7">SUMIF(C10,"&gt;0")</f>
        <v>4874104</v>
      </c>
      <c r="D28" s="36">
        <f t="shared" si="7"/>
        <v>3311420</v>
      </c>
      <c r="E28" s="36">
        <f t="shared" si="7"/>
        <v>1960883</v>
      </c>
      <c r="F28" s="36">
        <f t="shared" si="7"/>
        <v>964833</v>
      </c>
      <c r="G28" s="36">
        <f t="shared" si="7"/>
        <v>236</v>
      </c>
      <c r="H28" s="36">
        <f t="shared" si="7"/>
        <v>0</v>
      </c>
      <c r="I28" s="36">
        <f t="shared" si="7"/>
        <v>21401</v>
      </c>
      <c r="J28" s="36">
        <f t="shared" si="7"/>
        <v>0</v>
      </c>
      <c r="K28" s="36">
        <f t="shared" si="7"/>
        <v>10218</v>
      </c>
      <c r="L28" s="36">
        <f t="shared" si="7"/>
        <v>0</v>
      </c>
      <c r="M28" s="36">
        <f t="shared" si="7"/>
        <v>262571</v>
      </c>
      <c r="N28" s="36">
        <f t="shared" si="7"/>
        <v>87941</v>
      </c>
      <c r="O28" s="36">
        <f t="shared" si="7"/>
        <v>2012</v>
      </c>
      <c r="P28" s="36">
        <f t="shared" si="7"/>
        <v>1325</v>
      </c>
      <c r="Q28" s="36">
        <f t="shared" si="7"/>
        <v>1562684</v>
      </c>
      <c r="R28" s="36">
        <f t="shared" si="7"/>
        <v>187855</v>
      </c>
      <c r="S28" s="36">
        <f t="shared" si="7"/>
        <v>9256</v>
      </c>
      <c r="T28" s="36">
        <f t="shared" si="7"/>
        <v>79808</v>
      </c>
      <c r="U28" s="36">
        <f t="shared" si="7"/>
        <v>2367</v>
      </c>
      <c r="V28" s="36">
        <f t="shared" si="7"/>
        <v>12646</v>
      </c>
      <c r="W28" s="36">
        <f t="shared" si="7"/>
        <v>17165</v>
      </c>
      <c r="X28" s="36">
        <f t="shared" si="7"/>
        <v>4710</v>
      </c>
      <c r="Y28" s="36">
        <f t="shared" si="7"/>
        <v>0</v>
      </c>
      <c r="Z28" s="36">
        <f t="shared" si="7"/>
        <v>4</v>
      </c>
      <c r="AA28" s="36">
        <f t="shared" si="7"/>
        <v>1248873</v>
      </c>
    </row>
    <row r="29" spans="1:27" ht="18" customHeight="1" x14ac:dyDescent="0.15">
      <c r="A29" s="16"/>
      <c r="B29" s="35" t="s">
        <v>47</v>
      </c>
      <c r="C29" s="36">
        <f t="shared" ref="C29:AA29" si="8">SUMIF(C20,"&gt;0")</f>
        <v>2379459</v>
      </c>
      <c r="D29" s="36">
        <f t="shared" si="8"/>
        <v>1384977</v>
      </c>
      <c r="E29" s="36">
        <f t="shared" si="8"/>
        <v>788625</v>
      </c>
      <c r="F29" s="36">
        <f t="shared" si="8"/>
        <v>345251</v>
      </c>
      <c r="G29" s="36">
        <f t="shared" si="8"/>
        <v>0</v>
      </c>
      <c r="H29" s="36">
        <f t="shared" si="8"/>
        <v>0</v>
      </c>
      <c r="I29" s="36">
        <f t="shared" si="8"/>
        <v>75026</v>
      </c>
      <c r="J29" s="36">
        <f t="shared" si="8"/>
        <v>0</v>
      </c>
      <c r="K29" s="36">
        <f t="shared" si="8"/>
        <v>2483</v>
      </c>
      <c r="L29" s="36">
        <f t="shared" si="8"/>
        <v>0</v>
      </c>
      <c r="M29" s="36">
        <f t="shared" si="8"/>
        <v>9041</v>
      </c>
      <c r="N29" s="36">
        <f t="shared" si="8"/>
        <v>301</v>
      </c>
      <c r="O29" s="36">
        <f t="shared" si="8"/>
        <v>155239</v>
      </c>
      <c r="P29" s="36">
        <f t="shared" si="8"/>
        <v>9011</v>
      </c>
      <c r="Q29" s="36">
        <f t="shared" si="8"/>
        <v>994482</v>
      </c>
      <c r="R29" s="36">
        <f t="shared" si="8"/>
        <v>196942</v>
      </c>
      <c r="S29" s="36">
        <f t="shared" si="8"/>
        <v>1023</v>
      </c>
      <c r="T29" s="36">
        <f t="shared" si="8"/>
        <v>70754</v>
      </c>
      <c r="U29" s="36">
        <f t="shared" si="8"/>
        <v>1770</v>
      </c>
      <c r="V29" s="36">
        <f t="shared" si="8"/>
        <v>14283</v>
      </c>
      <c r="W29" s="36">
        <f t="shared" si="8"/>
        <v>5180</v>
      </c>
      <c r="X29" s="36">
        <f t="shared" si="8"/>
        <v>912</v>
      </c>
      <c r="Y29" s="36">
        <f t="shared" si="8"/>
        <v>0</v>
      </c>
      <c r="Z29" s="36">
        <f t="shared" si="8"/>
        <v>0</v>
      </c>
      <c r="AA29" s="36">
        <f t="shared" si="8"/>
        <v>703618</v>
      </c>
    </row>
    <row r="30" spans="1:27" ht="18" customHeight="1" x14ac:dyDescent="0.15">
      <c r="A30" s="16"/>
      <c r="B30" s="35" t="s">
        <v>34</v>
      </c>
      <c r="C30" s="36">
        <f t="shared" ref="C30:AA33" si="9">SUMIF(C11,"&gt;0")</f>
        <v>4056218</v>
      </c>
      <c r="D30" s="36">
        <f t="shared" si="9"/>
        <v>3308460</v>
      </c>
      <c r="E30" s="36">
        <f t="shared" si="9"/>
        <v>1635441</v>
      </c>
      <c r="F30" s="36">
        <f t="shared" si="9"/>
        <v>1360883</v>
      </c>
      <c r="G30" s="36">
        <f t="shared" si="9"/>
        <v>0</v>
      </c>
      <c r="H30" s="36">
        <f t="shared" si="9"/>
        <v>0</v>
      </c>
      <c r="I30" s="36">
        <f t="shared" si="9"/>
        <v>86156</v>
      </c>
      <c r="J30" s="36">
        <f t="shared" si="9"/>
        <v>0</v>
      </c>
      <c r="K30" s="36">
        <f t="shared" si="9"/>
        <v>0</v>
      </c>
      <c r="L30" s="36">
        <f t="shared" si="9"/>
        <v>0</v>
      </c>
      <c r="M30" s="36">
        <f t="shared" si="9"/>
        <v>59675</v>
      </c>
      <c r="N30" s="36">
        <f t="shared" si="9"/>
        <v>5930</v>
      </c>
      <c r="O30" s="36">
        <f t="shared" si="9"/>
        <v>141142</v>
      </c>
      <c r="P30" s="36">
        <f t="shared" si="9"/>
        <v>19233</v>
      </c>
      <c r="Q30" s="36">
        <f t="shared" si="9"/>
        <v>747758</v>
      </c>
      <c r="R30" s="36">
        <f t="shared" si="9"/>
        <v>27489</v>
      </c>
      <c r="S30" s="36">
        <f t="shared" si="9"/>
        <v>17</v>
      </c>
      <c r="T30" s="36">
        <f t="shared" si="9"/>
        <v>17070</v>
      </c>
      <c r="U30" s="36">
        <f t="shared" si="9"/>
        <v>741</v>
      </c>
      <c r="V30" s="36">
        <f t="shared" si="9"/>
        <v>57187</v>
      </c>
      <c r="W30" s="36">
        <f t="shared" si="9"/>
        <v>2063</v>
      </c>
      <c r="X30" s="36">
        <f t="shared" si="9"/>
        <v>1743</v>
      </c>
      <c r="Y30" s="36">
        <f t="shared" si="9"/>
        <v>0</v>
      </c>
      <c r="Z30" s="36">
        <f t="shared" si="9"/>
        <v>0</v>
      </c>
      <c r="AA30" s="36">
        <f t="shared" si="9"/>
        <v>641448</v>
      </c>
    </row>
    <row r="31" spans="1:27" ht="18" customHeight="1" x14ac:dyDescent="0.15">
      <c r="A31" s="16"/>
      <c r="B31" s="35" t="s">
        <v>35</v>
      </c>
      <c r="C31" s="36">
        <f t="shared" si="9"/>
        <v>5829694</v>
      </c>
      <c r="D31" s="36">
        <f t="shared" si="9"/>
        <v>3552090</v>
      </c>
      <c r="E31" s="36">
        <f t="shared" si="9"/>
        <v>2490821</v>
      </c>
      <c r="F31" s="36">
        <f t="shared" si="9"/>
        <v>704288</v>
      </c>
      <c r="G31" s="36">
        <f t="shared" si="9"/>
        <v>0</v>
      </c>
      <c r="H31" s="36">
        <f t="shared" si="9"/>
        <v>0</v>
      </c>
      <c r="I31" s="36">
        <f t="shared" si="9"/>
        <v>486</v>
      </c>
      <c r="J31" s="36">
        <f t="shared" si="9"/>
        <v>0</v>
      </c>
      <c r="K31" s="36">
        <f t="shared" si="9"/>
        <v>17681</v>
      </c>
      <c r="L31" s="36">
        <f t="shared" si="9"/>
        <v>0</v>
      </c>
      <c r="M31" s="36">
        <f t="shared" si="9"/>
        <v>279974</v>
      </c>
      <c r="N31" s="36">
        <f t="shared" si="9"/>
        <v>57419</v>
      </c>
      <c r="O31" s="36">
        <f t="shared" si="9"/>
        <v>0</v>
      </c>
      <c r="P31" s="36">
        <f t="shared" si="9"/>
        <v>1421</v>
      </c>
      <c r="Q31" s="36">
        <f t="shared" si="9"/>
        <v>2277604</v>
      </c>
      <c r="R31" s="36">
        <f t="shared" si="9"/>
        <v>556248</v>
      </c>
      <c r="S31" s="36">
        <f t="shared" si="9"/>
        <v>1555</v>
      </c>
      <c r="T31" s="36">
        <f t="shared" si="9"/>
        <v>165395</v>
      </c>
      <c r="U31" s="36">
        <f t="shared" si="9"/>
        <v>4</v>
      </c>
      <c r="V31" s="36">
        <f t="shared" si="9"/>
        <v>0</v>
      </c>
      <c r="W31" s="36">
        <f t="shared" si="9"/>
        <v>10929</v>
      </c>
      <c r="X31" s="36">
        <f t="shared" si="9"/>
        <v>12457</v>
      </c>
      <c r="Y31" s="36">
        <f t="shared" si="9"/>
        <v>471</v>
      </c>
      <c r="Z31" s="36">
        <f t="shared" si="9"/>
        <v>0</v>
      </c>
      <c r="AA31" s="36">
        <f t="shared" si="9"/>
        <v>1530545</v>
      </c>
    </row>
    <row r="32" spans="1:27" ht="18" customHeight="1" x14ac:dyDescent="0.15">
      <c r="A32" s="16"/>
      <c r="B32" s="35" t="s">
        <v>36</v>
      </c>
      <c r="C32" s="36">
        <f t="shared" si="9"/>
        <v>6511878</v>
      </c>
      <c r="D32" s="36">
        <f t="shared" si="9"/>
        <v>4740612</v>
      </c>
      <c r="E32" s="36">
        <f t="shared" si="9"/>
        <v>1837386</v>
      </c>
      <c r="F32" s="36">
        <f t="shared" si="9"/>
        <v>2205270</v>
      </c>
      <c r="G32" s="36">
        <f t="shared" si="9"/>
        <v>0</v>
      </c>
      <c r="H32" s="36">
        <f t="shared" si="9"/>
        <v>0</v>
      </c>
      <c r="I32" s="36">
        <f t="shared" si="9"/>
        <v>254</v>
      </c>
      <c r="J32" s="36">
        <f t="shared" si="9"/>
        <v>0</v>
      </c>
      <c r="K32" s="36">
        <f t="shared" si="9"/>
        <v>37487</v>
      </c>
      <c r="L32" s="36">
        <f t="shared" si="9"/>
        <v>0</v>
      </c>
      <c r="M32" s="36">
        <f t="shared" si="9"/>
        <v>449271</v>
      </c>
      <c r="N32" s="36">
        <f t="shared" si="9"/>
        <v>206504</v>
      </c>
      <c r="O32" s="36">
        <f t="shared" si="9"/>
        <v>3427</v>
      </c>
      <c r="P32" s="36">
        <f t="shared" si="9"/>
        <v>1013</v>
      </c>
      <c r="Q32" s="36">
        <f t="shared" si="9"/>
        <v>1771266</v>
      </c>
      <c r="R32" s="36">
        <f t="shared" si="9"/>
        <v>74858</v>
      </c>
      <c r="S32" s="36">
        <f t="shared" si="9"/>
        <v>32947</v>
      </c>
      <c r="T32" s="36">
        <f t="shared" si="9"/>
        <v>114765</v>
      </c>
      <c r="U32" s="36">
        <f t="shared" si="9"/>
        <v>946</v>
      </c>
      <c r="V32" s="36">
        <f t="shared" si="9"/>
        <v>4698</v>
      </c>
      <c r="W32" s="36">
        <f t="shared" si="9"/>
        <v>3879</v>
      </c>
      <c r="X32" s="36">
        <f t="shared" si="9"/>
        <v>1048</v>
      </c>
      <c r="Y32" s="36">
        <f t="shared" si="9"/>
        <v>20</v>
      </c>
      <c r="Z32" s="36">
        <f t="shared" si="9"/>
        <v>98</v>
      </c>
      <c r="AA32" s="36">
        <f t="shared" si="9"/>
        <v>1538007</v>
      </c>
    </row>
    <row r="33" spans="1:30" ht="18" customHeight="1" x14ac:dyDescent="0.15">
      <c r="A33" s="16"/>
      <c r="B33" s="35" t="s">
        <v>37</v>
      </c>
      <c r="C33" s="36">
        <f t="shared" si="9"/>
        <v>7053526</v>
      </c>
      <c r="D33" s="36">
        <f t="shared" si="9"/>
        <v>5882470</v>
      </c>
      <c r="E33" s="36">
        <f t="shared" si="9"/>
        <v>2202491</v>
      </c>
      <c r="F33" s="36">
        <f t="shared" si="9"/>
        <v>2973198</v>
      </c>
      <c r="G33" s="36">
        <f t="shared" si="9"/>
        <v>0</v>
      </c>
      <c r="H33" s="36">
        <f t="shared" si="9"/>
        <v>1</v>
      </c>
      <c r="I33" s="36">
        <f t="shared" si="9"/>
        <v>5352</v>
      </c>
      <c r="J33" s="36">
        <f t="shared" si="9"/>
        <v>0</v>
      </c>
      <c r="K33" s="36">
        <f t="shared" si="9"/>
        <v>35123</v>
      </c>
      <c r="L33" s="36">
        <f t="shared" si="9"/>
        <v>0</v>
      </c>
      <c r="M33" s="36">
        <f t="shared" si="9"/>
        <v>529082</v>
      </c>
      <c r="N33" s="36">
        <f t="shared" si="9"/>
        <v>134273</v>
      </c>
      <c r="O33" s="36">
        <f t="shared" si="9"/>
        <v>1526</v>
      </c>
      <c r="P33" s="36">
        <f t="shared" si="9"/>
        <v>1424</v>
      </c>
      <c r="Q33" s="36">
        <f t="shared" si="9"/>
        <v>1171056</v>
      </c>
      <c r="R33" s="36">
        <f t="shared" si="9"/>
        <v>86074</v>
      </c>
      <c r="S33" s="36">
        <f t="shared" si="9"/>
        <v>15883</v>
      </c>
      <c r="T33" s="36">
        <f t="shared" si="9"/>
        <v>112370</v>
      </c>
      <c r="U33" s="36">
        <f t="shared" si="9"/>
        <v>9638</v>
      </c>
      <c r="V33" s="36">
        <f t="shared" si="9"/>
        <v>10028</v>
      </c>
      <c r="W33" s="36">
        <f t="shared" si="9"/>
        <v>6086</v>
      </c>
      <c r="X33" s="36">
        <f t="shared" si="9"/>
        <v>5726</v>
      </c>
      <c r="Y33" s="36">
        <f t="shared" si="9"/>
        <v>0</v>
      </c>
      <c r="Z33" s="36">
        <f t="shared" si="9"/>
        <v>0</v>
      </c>
      <c r="AA33" s="36">
        <f t="shared" si="9"/>
        <v>925251</v>
      </c>
    </row>
    <row r="34" spans="1:30" ht="18" customHeight="1" x14ac:dyDescent="0.15">
      <c r="A34" s="16"/>
      <c r="B34" s="35" t="s">
        <v>39</v>
      </c>
      <c r="C34" s="36">
        <f t="shared" ref="C34:AA34" si="10">SUMIF(C15:C16,"&gt;0")</f>
        <v>9730564</v>
      </c>
      <c r="D34" s="36">
        <f t="shared" si="10"/>
        <v>7998254</v>
      </c>
      <c r="E34" s="36">
        <f t="shared" si="10"/>
        <v>2072966</v>
      </c>
      <c r="F34" s="36">
        <f t="shared" si="10"/>
        <v>3890358</v>
      </c>
      <c r="G34" s="36">
        <f t="shared" si="10"/>
        <v>0</v>
      </c>
      <c r="H34" s="36">
        <f t="shared" si="10"/>
        <v>0</v>
      </c>
      <c r="I34" s="36">
        <f t="shared" si="10"/>
        <v>7195</v>
      </c>
      <c r="J34" s="36">
        <f t="shared" si="10"/>
        <v>0</v>
      </c>
      <c r="K34" s="36">
        <f t="shared" si="10"/>
        <v>19331</v>
      </c>
      <c r="L34" s="36">
        <f t="shared" si="10"/>
        <v>0</v>
      </c>
      <c r="M34" s="36">
        <f t="shared" si="10"/>
        <v>1712051</v>
      </c>
      <c r="N34" s="36">
        <f t="shared" si="10"/>
        <v>275122</v>
      </c>
      <c r="O34" s="36">
        <f t="shared" si="10"/>
        <v>8920</v>
      </c>
      <c r="P34" s="36">
        <f t="shared" si="10"/>
        <v>12311</v>
      </c>
      <c r="Q34" s="36">
        <f t="shared" si="10"/>
        <v>1732310</v>
      </c>
      <c r="R34" s="36">
        <f t="shared" si="10"/>
        <v>175987</v>
      </c>
      <c r="S34" s="36">
        <f t="shared" si="10"/>
        <v>12995</v>
      </c>
      <c r="T34" s="36">
        <f t="shared" si="10"/>
        <v>131022</v>
      </c>
      <c r="U34" s="36">
        <f t="shared" si="10"/>
        <v>5281</v>
      </c>
      <c r="V34" s="36">
        <f t="shared" si="10"/>
        <v>4722</v>
      </c>
      <c r="W34" s="36">
        <f t="shared" si="10"/>
        <v>4902</v>
      </c>
      <c r="X34" s="36">
        <f t="shared" si="10"/>
        <v>10247</v>
      </c>
      <c r="Y34" s="36">
        <f t="shared" si="10"/>
        <v>0</v>
      </c>
      <c r="Z34" s="36">
        <f t="shared" si="10"/>
        <v>0</v>
      </c>
      <c r="AA34" s="36">
        <f t="shared" si="10"/>
        <v>1387154</v>
      </c>
    </row>
    <row r="35" spans="1:30" ht="18" customHeight="1" x14ac:dyDescent="0.15">
      <c r="A35" s="37"/>
      <c r="B35" s="38" t="s">
        <v>49</v>
      </c>
      <c r="C35" s="39">
        <f t="shared" ref="C35:AA35" si="11">SUMIF(C21,"&gt;0")</f>
        <v>1796501</v>
      </c>
      <c r="D35" s="39">
        <f t="shared" si="11"/>
        <v>1425747</v>
      </c>
      <c r="E35" s="39">
        <f t="shared" si="11"/>
        <v>473782</v>
      </c>
      <c r="F35" s="39">
        <f t="shared" si="11"/>
        <v>697210</v>
      </c>
      <c r="G35" s="39">
        <f t="shared" si="11"/>
        <v>933</v>
      </c>
      <c r="H35" s="39">
        <f t="shared" si="11"/>
        <v>0</v>
      </c>
      <c r="I35" s="39">
        <f t="shared" si="11"/>
        <v>3162</v>
      </c>
      <c r="J35" s="39">
        <f t="shared" si="11"/>
        <v>0</v>
      </c>
      <c r="K35" s="39">
        <f t="shared" si="11"/>
        <v>0</v>
      </c>
      <c r="L35" s="39">
        <f t="shared" si="11"/>
        <v>0</v>
      </c>
      <c r="M35" s="39">
        <f t="shared" si="11"/>
        <v>235855</v>
      </c>
      <c r="N35" s="39">
        <f t="shared" si="11"/>
        <v>12446</v>
      </c>
      <c r="O35" s="39">
        <f t="shared" si="11"/>
        <v>2318</v>
      </c>
      <c r="P35" s="39">
        <f t="shared" si="11"/>
        <v>41</v>
      </c>
      <c r="Q35" s="39">
        <f t="shared" si="11"/>
        <v>370754</v>
      </c>
      <c r="R35" s="39">
        <f t="shared" si="11"/>
        <v>21339</v>
      </c>
      <c r="S35" s="39">
        <f t="shared" si="11"/>
        <v>935</v>
      </c>
      <c r="T35" s="39">
        <f t="shared" si="11"/>
        <v>9877</v>
      </c>
      <c r="U35" s="39">
        <f t="shared" si="11"/>
        <v>89</v>
      </c>
      <c r="V35" s="39">
        <f t="shared" si="11"/>
        <v>5734</v>
      </c>
      <c r="W35" s="39">
        <f t="shared" si="11"/>
        <v>1784</v>
      </c>
      <c r="X35" s="39">
        <f t="shared" si="11"/>
        <v>2098</v>
      </c>
      <c r="Y35" s="39">
        <f t="shared" si="11"/>
        <v>0</v>
      </c>
      <c r="Z35" s="39">
        <f t="shared" si="11"/>
        <v>0</v>
      </c>
      <c r="AA35" s="39">
        <f t="shared" si="11"/>
        <v>328898</v>
      </c>
    </row>
    <row r="36" spans="1:30" ht="13.5" customHeight="1" x14ac:dyDescent="0.15">
      <c r="A36" s="40" t="s">
        <v>51</v>
      </c>
      <c r="B36" s="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</row>
    <row r="37" spans="1:30" ht="13.5" customHeight="1" x14ac:dyDescent="0.15">
      <c r="A37" s="40" t="s">
        <v>52</v>
      </c>
      <c r="B37"/>
    </row>
    <row r="38" spans="1:30" x14ac:dyDescent="0.15">
      <c r="A38" s="40"/>
    </row>
  </sheetData>
  <mergeCells count="5">
    <mergeCell ref="A3:B4"/>
    <mergeCell ref="C3:C4"/>
    <mergeCell ref="D3:P3"/>
    <mergeCell ref="Q3:AA3"/>
    <mergeCell ref="A5:B5"/>
  </mergeCells>
  <phoneticPr fontId="2"/>
  <dataValidations count="1">
    <dataValidation type="decimal" operator="greaterThanOrEqual" allowBlank="1" showInputMessage="1" showErrorMessage="1" sqref="E18:P35 E6:P16 R6:AA16 R18:AA35" xr:uid="{24DAB19D-9075-4146-894E-7A3ED8451C90}">
      <formula1>0</formula1>
    </dataValidation>
  </dataValidations>
  <pageMargins left="0.39370078740157483" right="0.19685039370078741" top="0.78740157480314965" bottom="0.19685039370078741" header="0" footer="0"/>
  <pageSetup paperSize="9" scale="49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2026-02-27T06:47:16Z</dcterms:created>
  <dcterms:modified xsi:type="dcterms:W3CDTF">2026-02-27T06:47:27Z</dcterms:modified>
</cp:coreProperties>
</file>