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7B26AFD7-DC3B-40BD-BF2B-ECCEBA8283CE}" xr6:coauthVersionLast="47" xr6:coauthVersionMax="47" xr10:uidLastSave="{00000000-0000-0000-0000-000000000000}"/>
  <bookViews>
    <workbookView xWindow="-120" yWindow="-120" windowWidth="29040" windowHeight="15720" xr2:uid="{9CCE7B64-0B92-4362-BFC3-74C2CCF2687D}"/>
  </bookViews>
  <sheets>
    <sheet name="1-4" sheetId="1" r:id="rId1"/>
  </sheets>
  <definedNames>
    <definedName name="_xlnm.Print_Titles" localSheetId="0">'1-4'!$2:$7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38" i="1" l="1"/>
  <c r="AH38" i="1"/>
  <c r="AG38" i="1"/>
  <c r="AF38" i="1"/>
  <c r="AE38" i="1"/>
  <c r="AD38" i="1"/>
  <c r="Z38" i="1"/>
  <c r="Y38" i="1"/>
  <c r="X38" i="1"/>
  <c r="W38" i="1"/>
  <c r="V38" i="1"/>
  <c r="U38" i="1"/>
  <c r="Q38" i="1"/>
  <c r="P38" i="1"/>
  <c r="O38" i="1"/>
  <c r="N38" i="1"/>
  <c r="AI37" i="1"/>
  <c r="AH37" i="1"/>
  <c r="AG37" i="1"/>
  <c r="AF37" i="1"/>
  <c r="AE37" i="1"/>
  <c r="AD37" i="1"/>
  <c r="Z37" i="1"/>
  <c r="Y37" i="1"/>
  <c r="X37" i="1"/>
  <c r="W37" i="1"/>
  <c r="V37" i="1"/>
  <c r="U37" i="1"/>
  <c r="Q37" i="1"/>
  <c r="P37" i="1"/>
  <c r="O37" i="1"/>
  <c r="N37" i="1"/>
  <c r="AI36" i="1"/>
  <c r="AH36" i="1"/>
  <c r="AG36" i="1"/>
  <c r="AF36" i="1"/>
  <c r="AE36" i="1"/>
  <c r="AD36" i="1"/>
  <c r="Z36" i="1"/>
  <c r="Y36" i="1"/>
  <c r="X36" i="1"/>
  <c r="W36" i="1"/>
  <c r="V36" i="1"/>
  <c r="U36" i="1"/>
  <c r="Q36" i="1"/>
  <c r="P36" i="1"/>
  <c r="O36" i="1"/>
  <c r="N36" i="1"/>
  <c r="AI35" i="1"/>
  <c r="AH35" i="1"/>
  <c r="AG35" i="1"/>
  <c r="AF35" i="1"/>
  <c r="AE35" i="1"/>
  <c r="AD35" i="1"/>
  <c r="Z35" i="1"/>
  <c r="Y35" i="1"/>
  <c r="X35" i="1"/>
  <c r="W35" i="1"/>
  <c r="V35" i="1"/>
  <c r="U35" i="1"/>
  <c r="Q35" i="1"/>
  <c r="P35" i="1"/>
  <c r="O35" i="1"/>
  <c r="N35" i="1"/>
  <c r="AI34" i="1"/>
  <c r="AH34" i="1"/>
  <c r="AG34" i="1"/>
  <c r="AF34" i="1"/>
  <c r="AE34" i="1"/>
  <c r="AD34" i="1"/>
  <c r="Z34" i="1"/>
  <c r="Y34" i="1"/>
  <c r="X34" i="1"/>
  <c r="W34" i="1"/>
  <c r="V34" i="1"/>
  <c r="U34" i="1"/>
  <c r="Q34" i="1"/>
  <c r="P34" i="1"/>
  <c r="O34" i="1"/>
  <c r="N34" i="1"/>
  <c r="AI33" i="1"/>
  <c r="AH33" i="1"/>
  <c r="AG33" i="1"/>
  <c r="AF33" i="1"/>
  <c r="AE33" i="1"/>
  <c r="AD33" i="1"/>
  <c r="Z33" i="1"/>
  <c r="Y33" i="1"/>
  <c r="X33" i="1"/>
  <c r="W33" i="1"/>
  <c r="V33" i="1"/>
  <c r="U33" i="1"/>
  <c r="Q33" i="1"/>
  <c r="P33" i="1"/>
  <c r="O33" i="1"/>
  <c r="N33" i="1"/>
  <c r="AI32" i="1"/>
  <c r="AH32" i="1"/>
  <c r="AG32" i="1"/>
  <c r="AF32" i="1"/>
  <c r="AE32" i="1"/>
  <c r="AD32" i="1"/>
  <c r="Z32" i="1"/>
  <c r="Y32" i="1"/>
  <c r="X32" i="1"/>
  <c r="W32" i="1"/>
  <c r="V32" i="1"/>
  <c r="U32" i="1"/>
  <c r="Q32" i="1"/>
  <c r="P32" i="1"/>
  <c r="O32" i="1"/>
  <c r="N32" i="1"/>
  <c r="AI31" i="1"/>
  <c r="AH31" i="1"/>
  <c r="AG31" i="1"/>
  <c r="AF31" i="1"/>
  <c r="AE31" i="1"/>
  <c r="AD31" i="1"/>
  <c r="Z31" i="1"/>
  <c r="Y31" i="1"/>
  <c r="X31" i="1"/>
  <c r="W31" i="1"/>
  <c r="V31" i="1"/>
  <c r="U31" i="1"/>
  <c r="Q31" i="1"/>
  <c r="P31" i="1"/>
  <c r="O31" i="1"/>
  <c r="N31" i="1"/>
  <c r="AI30" i="1"/>
  <c r="AH30" i="1"/>
  <c r="AG30" i="1"/>
  <c r="AF30" i="1"/>
  <c r="AE30" i="1"/>
  <c r="AD30" i="1"/>
  <c r="Z30" i="1"/>
  <c r="Y30" i="1"/>
  <c r="X30" i="1"/>
  <c r="W30" i="1"/>
  <c r="V30" i="1"/>
  <c r="U30" i="1"/>
  <c r="Q30" i="1"/>
  <c r="P30" i="1"/>
  <c r="O30" i="1"/>
  <c r="N30" i="1"/>
  <c r="AI29" i="1"/>
  <c r="AH29" i="1"/>
  <c r="AG29" i="1"/>
  <c r="AF29" i="1"/>
  <c r="AE29" i="1"/>
  <c r="AD29" i="1"/>
  <c r="Z29" i="1"/>
  <c r="Y29" i="1"/>
  <c r="X29" i="1"/>
  <c r="W29" i="1"/>
  <c r="V29" i="1"/>
  <c r="U29" i="1"/>
  <c r="Q29" i="1"/>
  <c r="P29" i="1"/>
  <c r="O29" i="1"/>
  <c r="N29" i="1"/>
  <c r="AI28" i="1"/>
  <c r="AH28" i="1"/>
  <c r="AG28" i="1"/>
  <c r="AF28" i="1"/>
  <c r="AE28" i="1"/>
  <c r="AD28" i="1"/>
  <c r="Z28" i="1"/>
  <c r="Y28" i="1"/>
  <c r="X28" i="1"/>
  <c r="W28" i="1"/>
  <c r="V28" i="1"/>
  <c r="U28" i="1"/>
  <c r="Q28" i="1"/>
  <c r="P28" i="1"/>
  <c r="O28" i="1"/>
  <c r="N28" i="1"/>
  <c r="AI27" i="1"/>
  <c r="AH27" i="1"/>
  <c r="AG27" i="1"/>
  <c r="AF27" i="1"/>
  <c r="AE27" i="1"/>
  <c r="AD27" i="1"/>
  <c r="Z27" i="1"/>
  <c r="Y27" i="1"/>
  <c r="X27" i="1"/>
  <c r="W27" i="1"/>
  <c r="V27" i="1"/>
  <c r="U27" i="1"/>
  <c r="Q27" i="1"/>
  <c r="P27" i="1"/>
  <c r="O27" i="1"/>
  <c r="N27" i="1"/>
  <c r="AI26" i="1"/>
  <c r="AH26" i="1"/>
  <c r="AG26" i="1"/>
  <c r="AF26" i="1"/>
  <c r="AE26" i="1"/>
  <c r="AD26" i="1"/>
  <c r="Z26" i="1"/>
  <c r="Y26" i="1"/>
  <c r="X26" i="1"/>
  <c r="W26" i="1"/>
  <c r="V26" i="1"/>
  <c r="U26" i="1"/>
  <c r="Q26" i="1"/>
  <c r="P26" i="1"/>
  <c r="O26" i="1"/>
  <c r="N26" i="1"/>
  <c r="AI25" i="1"/>
  <c r="AH25" i="1"/>
  <c r="AG25" i="1"/>
  <c r="AF25" i="1"/>
  <c r="AE25" i="1"/>
  <c r="AD25" i="1"/>
  <c r="Z25" i="1"/>
  <c r="Y25" i="1"/>
  <c r="X25" i="1"/>
  <c r="W25" i="1"/>
  <c r="V25" i="1"/>
  <c r="U25" i="1"/>
  <c r="Q25" i="1"/>
  <c r="P25" i="1"/>
  <c r="O25" i="1"/>
  <c r="N25" i="1"/>
  <c r="AC24" i="1"/>
  <c r="AC38" i="1" s="1"/>
  <c r="AB24" i="1"/>
  <c r="AB38" i="1" s="1"/>
  <c r="AA24" i="1"/>
  <c r="AA38" i="1" s="1"/>
  <c r="T24" i="1"/>
  <c r="T38" i="1" s="1"/>
  <c r="S24" i="1"/>
  <c r="S38" i="1" s="1"/>
  <c r="R24" i="1"/>
  <c r="R38" i="1" s="1"/>
  <c r="M24" i="1"/>
  <c r="M38" i="1" s="1"/>
  <c r="L24" i="1"/>
  <c r="L38" i="1" s="1"/>
  <c r="K24" i="1"/>
  <c r="K38" i="1" s="1"/>
  <c r="J24" i="1"/>
  <c r="J38" i="1" s="1"/>
  <c r="I24" i="1"/>
  <c r="H24" i="1" s="1"/>
  <c r="H38" i="1" s="1"/>
  <c r="G24" i="1"/>
  <c r="G38" i="1" s="1"/>
  <c r="AC23" i="1"/>
  <c r="AC32" i="1" s="1"/>
  <c r="AB23" i="1"/>
  <c r="AA23" i="1" s="1"/>
  <c r="AA32" i="1" s="1"/>
  <c r="T23" i="1"/>
  <c r="T32" i="1" s="1"/>
  <c r="S23" i="1"/>
  <c r="R23" i="1" s="1"/>
  <c r="R32" i="1" s="1"/>
  <c r="M23" i="1"/>
  <c r="M32" i="1" s="1"/>
  <c r="L23" i="1"/>
  <c r="I23" i="1" s="1"/>
  <c r="J23" i="1"/>
  <c r="G23" i="1" s="1"/>
  <c r="AC22" i="1"/>
  <c r="AA22" i="1" s="1"/>
  <c r="AA30" i="1" s="1"/>
  <c r="AB22" i="1"/>
  <c r="AB30" i="1" s="1"/>
  <c r="T22" i="1"/>
  <c r="T20" i="1" s="1"/>
  <c r="S22" i="1"/>
  <c r="S30" i="1" s="1"/>
  <c r="M22" i="1"/>
  <c r="J22" i="1" s="1"/>
  <c r="L22" i="1"/>
  <c r="L30" i="1" s="1"/>
  <c r="K22" i="1"/>
  <c r="K30" i="1" s="1"/>
  <c r="I22" i="1"/>
  <c r="I30" i="1" s="1"/>
  <c r="AC21" i="1"/>
  <c r="AC29" i="1" s="1"/>
  <c r="AB21" i="1"/>
  <c r="AB29" i="1" s="1"/>
  <c r="AA21" i="1"/>
  <c r="AA29" i="1" s="1"/>
  <c r="T21" i="1"/>
  <c r="T29" i="1" s="1"/>
  <c r="S21" i="1"/>
  <c r="S29" i="1" s="1"/>
  <c r="R21" i="1"/>
  <c r="R29" i="1" s="1"/>
  <c r="M21" i="1"/>
  <c r="M29" i="1" s="1"/>
  <c r="L21" i="1"/>
  <c r="L29" i="1" s="1"/>
  <c r="J21" i="1"/>
  <c r="J29" i="1" s="1"/>
  <c r="AI20" i="1"/>
  <c r="AH20" i="1"/>
  <c r="AG20" i="1"/>
  <c r="AF20" i="1"/>
  <c r="AE20" i="1"/>
  <c r="AD20" i="1"/>
  <c r="AC20" i="1"/>
  <c r="Z20" i="1"/>
  <c r="Y20" i="1"/>
  <c r="X20" i="1"/>
  <c r="W20" i="1"/>
  <c r="V20" i="1"/>
  <c r="U20" i="1"/>
  <c r="S20" i="1"/>
  <c r="Q20" i="1"/>
  <c r="P20" i="1"/>
  <c r="O20" i="1"/>
  <c r="N20" i="1"/>
  <c r="M20" i="1"/>
  <c r="AC19" i="1"/>
  <c r="AB19" i="1"/>
  <c r="AA19" i="1" s="1"/>
  <c r="T19" i="1"/>
  <c r="S19" i="1"/>
  <c r="R19" i="1"/>
  <c r="M19" i="1"/>
  <c r="J19" i="1" s="1"/>
  <c r="G19" i="1" s="1"/>
  <c r="E19" i="1" s="1"/>
  <c r="L19" i="1"/>
  <c r="I19" i="1" s="1"/>
  <c r="K19" i="1"/>
  <c r="AC18" i="1"/>
  <c r="AC37" i="1" s="1"/>
  <c r="AB18" i="1"/>
  <c r="AB37" i="1" s="1"/>
  <c r="AA18" i="1"/>
  <c r="AA37" i="1" s="1"/>
  <c r="T18" i="1"/>
  <c r="T37" i="1" s="1"/>
  <c r="S18" i="1"/>
  <c r="S37" i="1" s="1"/>
  <c r="M18" i="1"/>
  <c r="J18" i="1" s="1"/>
  <c r="L18" i="1"/>
  <c r="L37" i="1" s="1"/>
  <c r="AC17" i="1"/>
  <c r="AC36" i="1" s="1"/>
  <c r="AB17" i="1"/>
  <c r="AB36" i="1" s="1"/>
  <c r="T17" i="1"/>
  <c r="T36" i="1" s="1"/>
  <c r="S17" i="1"/>
  <c r="S36" i="1" s="1"/>
  <c r="M17" i="1"/>
  <c r="M36" i="1" s="1"/>
  <c r="L17" i="1"/>
  <c r="L36" i="1" s="1"/>
  <c r="I17" i="1"/>
  <c r="I36" i="1" s="1"/>
  <c r="F17" i="1"/>
  <c r="D17" i="1" s="1"/>
  <c r="AC16" i="1"/>
  <c r="AC35" i="1" s="1"/>
  <c r="AB16" i="1"/>
  <c r="AB35" i="1" s="1"/>
  <c r="AA16" i="1"/>
  <c r="AA35" i="1" s="1"/>
  <c r="T16" i="1"/>
  <c r="T35" i="1" s="1"/>
  <c r="S16" i="1"/>
  <c r="S35" i="1" s="1"/>
  <c r="R16" i="1"/>
  <c r="R35" i="1" s="1"/>
  <c r="M16" i="1"/>
  <c r="M35" i="1" s="1"/>
  <c r="L16" i="1"/>
  <c r="L35" i="1" s="1"/>
  <c r="K16" i="1"/>
  <c r="K35" i="1" s="1"/>
  <c r="J16" i="1"/>
  <c r="J35" i="1" s="1"/>
  <c r="I16" i="1"/>
  <c r="H16" i="1" s="1"/>
  <c r="H35" i="1" s="1"/>
  <c r="G16" i="1"/>
  <c r="E16" i="1" s="1"/>
  <c r="E35" i="1" s="1"/>
  <c r="AC15" i="1"/>
  <c r="AC34" i="1" s="1"/>
  <c r="AB15" i="1"/>
  <c r="AA15" i="1" s="1"/>
  <c r="AA34" i="1" s="1"/>
  <c r="T15" i="1"/>
  <c r="T34" i="1" s="1"/>
  <c r="S15" i="1"/>
  <c r="S34" i="1" s="1"/>
  <c r="M15" i="1"/>
  <c r="M34" i="1" s="1"/>
  <c r="L15" i="1"/>
  <c r="I15" i="1" s="1"/>
  <c r="J15" i="1"/>
  <c r="G15" i="1" s="1"/>
  <c r="AC14" i="1"/>
  <c r="AA14" i="1" s="1"/>
  <c r="AA33" i="1" s="1"/>
  <c r="AB14" i="1"/>
  <c r="AB33" i="1" s="1"/>
  <c r="T14" i="1"/>
  <c r="T33" i="1" s="1"/>
  <c r="S14" i="1"/>
  <c r="S33" i="1" s="1"/>
  <c r="M14" i="1"/>
  <c r="J14" i="1" s="1"/>
  <c r="L14" i="1"/>
  <c r="L33" i="1" s="1"/>
  <c r="K14" i="1"/>
  <c r="K33" i="1" s="1"/>
  <c r="I14" i="1"/>
  <c r="F14" i="1" s="1"/>
  <c r="AC13" i="1"/>
  <c r="AC31" i="1" s="1"/>
  <c r="AB13" i="1"/>
  <c r="AB31" i="1" s="1"/>
  <c r="AA13" i="1"/>
  <c r="AA31" i="1" s="1"/>
  <c r="T13" i="1"/>
  <c r="T31" i="1" s="1"/>
  <c r="S13" i="1"/>
  <c r="S31" i="1" s="1"/>
  <c r="R13" i="1"/>
  <c r="R31" i="1" s="1"/>
  <c r="M13" i="1"/>
  <c r="M31" i="1" s="1"/>
  <c r="L13" i="1"/>
  <c r="K13" i="1" s="1"/>
  <c r="K31" i="1" s="1"/>
  <c r="J13" i="1"/>
  <c r="J31" i="1" s="1"/>
  <c r="AC12" i="1"/>
  <c r="AC28" i="1" s="1"/>
  <c r="AB12" i="1"/>
  <c r="AB28" i="1" s="1"/>
  <c r="T12" i="1"/>
  <c r="T28" i="1" s="1"/>
  <c r="S12" i="1"/>
  <c r="S28" i="1" s="1"/>
  <c r="M12" i="1"/>
  <c r="M28" i="1" s="1"/>
  <c r="L12" i="1"/>
  <c r="L28" i="1" s="1"/>
  <c r="AC11" i="1"/>
  <c r="AC27" i="1" s="1"/>
  <c r="AB11" i="1"/>
  <c r="AB27" i="1" s="1"/>
  <c r="T11" i="1"/>
  <c r="T27" i="1" s="1"/>
  <c r="S11" i="1"/>
  <c r="S27" i="1" s="1"/>
  <c r="R11" i="1"/>
  <c r="R27" i="1" s="1"/>
  <c r="M11" i="1"/>
  <c r="M27" i="1" s="1"/>
  <c r="L11" i="1"/>
  <c r="L27" i="1" s="1"/>
  <c r="K11" i="1"/>
  <c r="K27" i="1" s="1"/>
  <c r="AC10" i="1"/>
  <c r="AC26" i="1" s="1"/>
  <c r="AB10" i="1"/>
  <c r="AB26" i="1" s="1"/>
  <c r="AA10" i="1"/>
  <c r="AA26" i="1" s="1"/>
  <c r="T10" i="1"/>
  <c r="T26" i="1" s="1"/>
  <c r="S10" i="1"/>
  <c r="R10" i="1" s="1"/>
  <c r="R26" i="1" s="1"/>
  <c r="M10" i="1"/>
  <c r="M26" i="1" s="1"/>
  <c r="L10" i="1"/>
  <c r="L26" i="1" s="1"/>
  <c r="AC9" i="1"/>
  <c r="AC25" i="1" s="1"/>
  <c r="AB9" i="1"/>
  <c r="AB25" i="1" s="1"/>
  <c r="T9" i="1"/>
  <c r="R9" i="1" s="1"/>
  <c r="S9" i="1"/>
  <c r="S25" i="1" s="1"/>
  <c r="M9" i="1"/>
  <c r="M25" i="1" s="1"/>
  <c r="L9" i="1"/>
  <c r="L25" i="1" s="1"/>
  <c r="I9" i="1"/>
  <c r="I25" i="1" s="1"/>
  <c r="F9" i="1"/>
  <c r="F25" i="1" s="1"/>
  <c r="AI8" i="1"/>
  <c r="AH8" i="1"/>
  <c r="AG8" i="1"/>
  <c r="AF8" i="1"/>
  <c r="AE8" i="1"/>
  <c r="AD8" i="1"/>
  <c r="Z8" i="1"/>
  <c r="Y8" i="1"/>
  <c r="X8" i="1"/>
  <c r="W8" i="1"/>
  <c r="V8" i="1"/>
  <c r="U8" i="1"/>
  <c r="Q8" i="1"/>
  <c r="P8" i="1"/>
  <c r="O8" i="1"/>
  <c r="N8" i="1"/>
  <c r="I32" i="1" l="1"/>
  <c r="H23" i="1"/>
  <c r="H32" i="1" s="1"/>
  <c r="F23" i="1"/>
  <c r="G34" i="1"/>
  <c r="E15" i="1"/>
  <c r="E34" i="1" s="1"/>
  <c r="H15" i="1"/>
  <c r="H34" i="1" s="1"/>
  <c r="F15" i="1"/>
  <c r="I34" i="1"/>
  <c r="J30" i="1"/>
  <c r="H22" i="1"/>
  <c r="H30" i="1" s="1"/>
  <c r="J20" i="1"/>
  <c r="G22" i="1"/>
  <c r="F33" i="1"/>
  <c r="D14" i="1"/>
  <c r="H14" i="1"/>
  <c r="H33" i="1" s="1"/>
  <c r="G14" i="1"/>
  <c r="J33" i="1"/>
  <c r="D36" i="1"/>
  <c r="F19" i="1"/>
  <c r="D19" i="1" s="1"/>
  <c r="C19" i="1" s="1"/>
  <c r="H19" i="1"/>
  <c r="G32" i="1"/>
  <c r="E23" i="1"/>
  <c r="E32" i="1" s="1"/>
  <c r="R25" i="1"/>
  <c r="G18" i="1"/>
  <c r="J37" i="1"/>
  <c r="AA9" i="1"/>
  <c r="R12" i="1"/>
  <c r="R28" i="1" s="1"/>
  <c r="K15" i="1"/>
  <c r="K34" i="1" s="1"/>
  <c r="AA17" i="1"/>
  <c r="AA36" i="1" s="1"/>
  <c r="K23" i="1"/>
  <c r="K32" i="1" s="1"/>
  <c r="T30" i="1"/>
  <c r="J32" i="1"/>
  <c r="I33" i="1"/>
  <c r="G35" i="1"/>
  <c r="F36" i="1"/>
  <c r="M37" i="1"/>
  <c r="J9" i="1"/>
  <c r="I10" i="1"/>
  <c r="J17" i="1"/>
  <c r="I18" i="1"/>
  <c r="M30" i="1"/>
  <c r="AC30" i="1"/>
  <c r="L31" i="1"/>
  <c r="S32" i="1"/>
  <c r="T8" i="1"/>
  <c r="AB8" i="1"/>
  <c r="K9" i="1"/>
  <c r="J10" i="1"/>
  <c r="I11" i="1"/>
  <c r="AA11" i="1"/>
  <c r="AA27" i="1" s="1"/>
  <c r="G13" i="1"/>
  <c r="R14" i="1"/>
  <c r="R33" i="1" s="1"/>
  <c r="K17" i="1"/>
  <c r="K36" i="1" s="1"/>
  <c r="G21" i="1"/>
  <c r="F22" i="1"/>
  <c r="R22" i="1"/>
  <c r="L32" i="1"/>
  <c r="AB32" i="1"/>
  <c r="J34" i="1"/>
  <c r="I35" i="1"/>
  <c r="S8" i="1"/>
  <c r="M8" i="1"/>
  <c r="AC8" i="1"/>
  <c r="D9" i="1"/>
  <c r="K10" i="1"/>
  <c r="K26" i="1" s="1"/>
  <c r="J11" i="1"/>
  <c r="I12" i="1"/>
  <c r="AA12" i="1"/>
  <c r="AA28" i="1" s="1"/>
  <c r="R15" i="1"/>
  <c r="R34" i="1" s="1"/>
  <c r="K18" i="1"/>
  <c r="K37" i="1" s="1"/>
  <c r="E24" i="1"/>
  <c r="E38" i="1" s="1"/>
  <c r="T25" i="1"/>
  <c r="S26" i="1"/>
  <c r="J12" i="1"/>
  <c r="I13" i="1"/>
  <c r="F16" i="1"/>
  <c r="I21" i="1"/>
  <c r="F24" i="1"/>
  <c r="M33" i="1"/>
  <c r="AC33" i="1"/>
  <c r="L34" i="1"/>
  <c r="AB34" i="1"/>
  <c r="K12" i="1"/>
  <c r="K28" i="1" s="1"/>
  <c r="R17" i="1"/>
  <c r="R36" i="1" s="1"/>
  <c r="AA20" i="1"/>
  <c r="I38" i="1"/>
  <c r="R18" i="1"/>
  <c r="R37" i="1" s="1"/>
  <c r="L20" i="1"/>
  <c r="L8" i="1" s="1"/>
  <c r="AB20" i="1"/>
  <c r="K21" i="1"/>
  <c r="I29" i="1" l="1"/>
  <c r="H21" i="1"/>
  <c r="I20" i="1"/>
  <c r="F20" i="1" s="1"/>
  <c r="F21" i="1"/>
  <c r="F10" i="1"/>
  <c r="I26" i="1"/>
  <c r="H10" i="1"/>
  <c r="H26" i="1" s="1"/>
  <c r="G33" i="1"/>
  <c r="E14" i="1"/>
  <c r="E33" i="1" s="1"/>
  <c r="G9" i="1"/>
  <c r="H9" i="1"/>
  <c r="J25" i="1"/>
  <c r="J8" i="1"/>
  <c r="F34" i="1"/>
  <c r="D15" i="1"/>
  <c r="H17" i="1"/>
  <c r="H36" i="1" s="1"/>
  <c r="G17" i="1"/>
  <c r="J36" i="1"/>
  <c r="F35" i="1"/>
  <c r="D16" i="1"/>
  <c r="I31" i="1"/>
  <c r="H13" i="1"/>
  <c r="H31" i="1" s="1"/>
  <c r="F13" i="1"/>
  <c r="I28" i="1"/>
  <c r="H12" i="1"/>
  <c r="H28" i="1" s="1"/>
  <c r="F12" i="1"/>
  <c r="G31" i="1"/>
  <c r="E13" i="1"/>
  <c r="E31" i="1" s="1"/>
  <c r="D33" i="1"/>
  <c r="F38" i="1"/>
  <c r="D24" i="1"/>
  <c r="G29" i="1"/>
  <c r="G20" i="1"/>
  <c r="E21" i="1"/>
  <c r="K29" i="1"/>
  <c r="K20" i="1"/>
  <c r="J28" i="1"/>
  <c r="G12" i="1"/>
  <c r="J27" i="1"/>
  <c r="G11" i="1"/>
  <c r="I27" i="1"/>
  <c r="F11" i="1"/>
  <c r="H11" i="1"/>
  <c r="H27" i="1" s="1"/>
  <c r="AA25" i="1"/>
  <c r="AA8" i="1"/>
  <c r="G30" i="1"/>
  <c r="E22" i="1"/>
  <c r="E30" i="1" s="1"/>
  <c r="D25" i="1"/>
  <c r="R30" i="1"/>
  <c r="R20" i="1"/>
  <c r="R8" i="1" s="1"/>
  <c r="J26" i="1"/>
  <c r="G10" i="1"/>
  <c r="F32" i="1"/>
  <c r="D23" i="1"/>
  <c r="F30" i="1"/>
  <c r="D22" i="1"/>
  <c r="K25" i="1"/>
  <c r="K8" i="1"/>
  <c r="F18" i="1"/>
  <c r="I37" i="1"/>
  <c r="H18" i="1"/>
  <c r="H37" i="1" s="1"/>
  <c r="E18" i="1"/>
  <c r="E37" i="1" s="1"/>
  <c r="G37" i="1"/>
  <c r="D12" i="1" l="1"/>
  <c r="F28" i="1"/>
  <c r="E17" i="1"/>
  <c r="G36" i="1"/>
  <c r="C24" i="1"/>
  <c r="C38" i="1" s="1"/>
  <c r="D38" i="1"/>
  <c r="G26" i="1"/>
  <c r="E10" i="1"/>
  <c r="E26" i="1" s="1"/>
  <c r="E12" i="1"/>
  <c r="E28" i="1" s="1"/>
  <c r="G28" i="1"/>
  <c r="D13" i="1"/>
  <c r="F31" i="1"/>
  <c r="D34" i="1"/>
  <c r="C15" i="1"/>
  <c r="C34" i="1" s="1"/>
  <c r="I8" i="1"/>
  <c r="D18" i="1"/>
  <c r="F37" i="1"/>
  <c r="G25" i="1"/>
  <c r="G8" i="1"/>
  <c r="E9" i="1"/>
  <c r="D32" i="1"/>
  <c r="C23" i="1"/>
  <c r="C32" i="1" s="1"/>
  <c r="H29" i="1"/>
  <c r="H20" i="1"/>
  <c r="C14" i="1"/>
  <c r="C33" i="1" s="1"/>
  <c r="E11" i="1"/>
  <c r="E27" i="1" s="1"/>
  <c r="G27" i="1"/>
  <c r="D35" i="1"/>
  <c r="C16" i="1"/>
  <c r="C35" i="1" s="1"/>
  <c r="F26" i="1"/>
  <c r="D10" i="1"/>
  <c r="F8" i="1"/>
  <c r="C22" i="1"/>
  <c r="C30" i="1" s="1"/>
  <c r="D30" i="1"/>
  <c r="F27" i="1"/>
  <c r="D11" i="1"/>
  <c r="E20" i="1"/>
  <c r="E29" i="1"/>
  <c r="H25" i="1"/>
  <c r="H8" i="1"/>
  <c r="D21" i="1"/>
  <c r="F29" i="1"/>
  <c r="D37" i="1" l="1"/>
  <c r="C18" i="1"/>
  <c r="C37" i="1" s="1"/>
  <c r="D26" i="1"/>
  <c r="C10" i="1"/>
  <c r="C26" i="1" s="1"/>
  <c r="D29" i="1"/>
  <c r="C21" i="1"/>
  <c r="D20" i="1"/>
  <c r="D8" i="1" s="1"/>
  <c r="D28" i="1"/>
  <c r="C12" i="1"/>
  <c r="C28" i="1" s="1"/>
  <c r="D27" i="1"/>
  <c r="C11" i="1"/>
  <c r="C27" i="1" s="1"/>
  <c r="E25" i="1"/>
  <c r="E8" i="1"/>
  <c r="C9" i="1"/>
  <c r="C13" i="1"/>
  <c r="C31" i="1" s="1"/>
  <c r="D31" i="1"/>
  <c r="E36" i="1"/>
  <c r="C17" i="1"/>
  <c r="C36" i="1" s="1"/>
  <c r="C25" i="1" l="1"/>
  <c r="C29" i="1"/>
  <c r="C20" i="1"/>
  <c r="C8" i="1" s="1"/>
</calcChain>
</file>

<file path=xl/sharedStrings.xml><?xml version="1.0" encoding="utf-8"?>
<sst xmlns="http://schemas.openxmlformats.org/spreadsheetml/2006/main" count="102" uniqueCount="48">
  <si>
    <t>１－４  林種別、針広別材積</t>
  </si>
  <si>
    <r>
      <t>単位（立木：千m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リュウ</t>
    </rPh>
    <rPh sb="4" eb="5">
      <t>ボク</t>
    </rPh>
    <rPh sb="6" eb="7">
      <t>セン</t>
    </rPh>
    <phoneticPr fontId="2"/>
  </si>
  <si>
    <t>年次
森林管理署
都道府県</t>
    <phoneticPr fontId="2"/>
  </si>
  <si>
    <t>材積総数</t>
  </si>
  <si>
    <t>林　　　　　　　　　　　　地</t>
    <rPh sb="0" eb="1">
      <t>リン</t>
    </rPh>
    <rPh sb="13" eb="14">
      <t>チ</t>
    </rPh>
    <phoneticPr fontId="2"/>
  </si>
  <si>
    <t>林地以外</t>
    <rPh sb="0" eb="1">
      <t>リン</t>
    </rPh>
    <rPh sb="1" eb="2">
      <t>チ</t>
    </rPh>
    <rPh sb="2" eb="3">
      <t>イ</t>
    </rPh>
    <rPh sb="3" eb="4">
      <t>ソト</t>
    </rPh>
    <phoneticPr fontId="2"/>
  </si>
  <si>
    <t>林地総数</t>
    <rPh sb="0" eb="1">
      <t>リン</t>
    </rPh>
    <rPh sb="1" eb="2">
      <t>チ</t>
    </rPh>
    <rPh sb="2" eb="3">
      <t>ソウ</t>
    </rPh>
    <rPh sb="3" eb="4">
      <t>スウ</t>
    </rPh>
    <phoneticPr fontId="2"/>
  </si>
  <si>
    <t>立　　　　　　　　　木　　　　　　　　　地</t>
    <rPh sb="0" eb="1">
      <t>タテ</t>
    </rPh>
    <rPh sb="10" eb="11">
      <t>キ</t>
    </rPh>
    <rPh sb="20" eb="21">
      <t>チ</t>
    </rPh>
    <phoneticPr fontId="2"/>
  </si>
  <si>
    <t>無　　　　　立　　　　　木　　　　　地</t>
    <rPh sb="0" eb="1">
      <t>ム</t>
    </rPh>
    <rPh sb="6" eb="7">
      <t>タテ</t>
    </rPh>
    <rPh sb="12" eb="13">
      <t>キ</t>
    </rPh>
    <rPh sb="18" eb="19">
      <t>チ</t>
    </rPh>
    <phoneticPr fontId="2"/>
  </si>
  <si>
    <t>立木地総数</t>
    <rPh sb="0" eb="1">
      <t>タチ</t>
    </rPh>
    <rPh sb="1" eb="2">
      <t>キ</t>
    </rPh>
    <rPh sb="2" eb="3">
      <t>チ</t>
    </rPh>
    <rPh sb="3" eb="4">
      <t>ソウ</t>
    </rPh>
    <rPh sb="4" eb="5">
      <t>スウ</t>
    </rPh>
    <phoneticPr fontId="2"/>
  </si>
  <si>
    <t>人　　　　　工　　　　　林</t>
    <rPh sb="0" eb="1">
      <t>ヒト</t>
    </rPh>
    <rPh sb="6" eb="7">
      <t>タクミ</t>
    </rPh>
    <rPh sb="12" eb="13">
      <t>ハヤシ</t>
    </rPh>
    <phoneticPr fontId="2"/>
  </si>
  <si>
    <t>天　　　　　　　然　　　　　　　林</t>
    <rPh sb="0" eb="1">
      <t>テン</t>
    </rPh>
    <rPh sb="8" eb="9">
      <t>ゼン</t>
    </rPh>
    <rPh sb="16" eb="17">
      <t>ハヤシ</t>
    </rPh>
    <phoneticPr fontId="2"/>
  </si>
  <si>
    <t>無立木地総数</t>
    <rPh sb="0" eb="1">
      <t>ム</t>
    </rPh>
    <rPh sb="1" eb="2">
      <t>タチ</t>
    </rPh>
    <rPh sb="2" eb="3">
      <t>キ</t>
    </rPh>
    <rPh sb="3" eb="4">
      <t>チ</t>
    </rPh>
    <rPh sb="4" eb="5">
      <t>ソウ</t>
    </rPh>
    <rPh sb="5" eb="6">
      <t>スウ</t>
    </rPh>
    <phoneticPr fontId="2"/>
  </si>
  <si>
    <t>伐採跡地</t>
    <rPh sb="0" eb="1">
      <t>バツ</t>
    </rPh>
    <rPh sb="1" eb="2">
      <t>ト</t>
    </rPh>
    <rPh sb="2" eb="3">
      <t>アト</t>
    </rPh>
    <rPh sb="3" eb="4">
      <t>チ</t>
    </rPh>
    <phoneticPr fontId="2"/>
  </si>
  <si>
    <t>未立木地</t>
    <rPh sb="0" eb="1">
      <t>ミ</t>
    </rPh>
    <rPh sb="1" eb="2">
      <t>タチ</t>
    </rPh>
    <rPh sb="2" eb="3">
      <t>キ</t>
    </rPh>
    <rPh sb="3" eb="4">
      <t>チ</t>
    </rPh>
    <phoneticPr fontId="2"/>
  </si>
  <si>
    <t>総　数</t>
    <rPh sb="0" eb="1">
      <t>フサ</t>
    </rPh>
    <rPh sb="2" eb="3">
      <t>カズ</t>
    </rPh>
    <phoneticPr fontId="2"/>
  </si>
  <si>
    <t>針葉樹</t>
    <rPh sb="0" eb="3">
      <t>シンヨウジュ</t>
    </rPh>
    <phoneticPr fontId="2"/>
  </si>
  <si>
    <t>広葉樹</t>
    <rPh sb="0" eb="3">
      <t>コウヨウジュ</t>
    </rPh>
    <phoneticPr fontId="2"/>
  </si>
  <si>
    <t>人工林総数</t>
    <rPh sb="0" eb="1">
      <t>ヒト</t>
    </rPh>
    <rPh sb="1" eb="2">
      <t>コウ</t>
    </rPh>
    <rPh sb="2" eb="3">
      <t>ハヤシ</t>
    </rPh>
    <rPh sb="3" eb="4">
      <t>ソウ</t>
    </rPh>
    <rPh sb="4" eb="5">
      <t/>
    </rPh>
    <phoneticPr fontId="2"/>
  </si>
  <si>
    <t>育成単層林</t>
    <rPh sb="0" eb="1">
      <t>イク</t>
    </rPh>
    <rPh sb="1" eb="2">
      <t>シゲル</t>
    </rPh>
    <rPh sb="2" eb="4">
      <t>タンソウ</t>
    </rPh>
    <rPh sb="4" eb="5">
      <t>リン</t>
    </rPh>
    <phoneticPr fontId="2"/>
  </si>
  <si>
    <t>育成複層林</t>
    <rPh sb="0" eb="1">
      <t>イク</t>
    </rPh>
    <rPh sb="1" eb="2">
      <t>シゲル</t>
    </rPh>
    <rPh sb="2" eb="3">
      <t>フク</t>
    </rPh>
    <rPh sb="3" eb="4">
      <t>ソウ</t>
    </rPh>
    <rPh sb="4" eb="5">
      <t>リン</t>
    </rPh>
    <phoneticPr fontId="2"/>
  </si>
  <si>
    <t>天然林総数</t>
    <rPh sb="1" eb="2">
      <t>ハヤシ</t>
    </rPh>
    <rPh sb="2" eb="3">
      <t>ソウ</t>
    </rPh>
    <phoneticPr fontId="2"/>
  </si>
  <si>
    <t>育成単層林</t>
    <rPh sb="0" eb="1">
      <t>イク</t>
    </rPh>
    <rPh sb="1" eb="2">
      <t>シゲル</t>
    </rPh>
    <rPh sb="2" eb="3">
      <t>タン</t>
    </rPh>
    <rPh sb="3" eb="4">
      <t>ソウ</t>
    </rPh>
    <rPh sb="4" eb="5">
      <t>リン</t>
    </rPh>
    <phoneticPr fontId="2"/>
  </si>
  <si>
    <t>天然生林</t>
    <rPh sb="0" eb="1">
      <t>テン</t>
    </rPh>
    <rPh sb="1" eb="2">
      <t>ゼン</t>
    </rPh>
    <rPh sb="2" eb="3">
      <t>セイ</t>
    </rPh>
    <rPh sb="3" eb="4">
      <t>リン</t>
    </rPh>
    <phoneticPr fontId="2"/>
  </si>
  <si>
    <t>総　数</t>
    <rPh sb="0" eb="1">
      <t>ソウ</t>
    </rPh>
    <rPh sb="2" eb="3">
      <t>スウ</t>
    </rPh>
    <phoneticPr fontId="2"/>
  </si>
  <si>
    <t>石川</t>
  </si>
  <si>
    <t>福井</t>
  </si>
  <si>
    <t>三重</t>
  </si>
  <si>
    <t>滋賀</t>
  </si>
  <si>
    <t>兵庫</t>
  </si>
  <si>
    <t>和歌山</t>
  </si>
  <si>
    <t>鳥取</t>
  </si>
  <si>
    <t>島根</t>
  </si>
  <si>
    <t>岡山</t>
  </si>
  <si>
    <t>広島北部</t>
  </si>
  <si>
    <t>広島</t>
  </si>
  <si>
    <t>〃</t>
  </si>
  <si>
    <t>（京都大阪）</t>
  </si>
  <si>
    <t>総数</t>
  </si>
  <si>
    <t>京都</t>
  </si>
  <si>
    <t>大阪</t>
  </si>
  <si>
    <t>（奈良）</t>
  </si>
  <si>
    <t>奈良</t>
  </si>
  <si>
    <t>（山口）</t>
  </si>
  <si>
    <t>山口</t>
  </si>
  <si>
    <t>県別再掲</t>
    <rPh sb="0" eb="2">
      <t>ケンベツ</t>
    </rPh>
    <rPh sb="2" eb="4">
      <t>サイケイ</t>
    </rPh>
    <phoneticPr fontId="2"/>
  </si>
  <si>
    <t>１　本表は、令和７年４月１日現在有効の国有林野施業実施計画書（森林調査簿等）により作成した。</t>
  </si>
  <si>
    <t>２　改植予定地は、伐採跡地欄に含めて掲上した。</t>
    <rPh sb="13" eb="14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</si>
</sst>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* #,##0,_ ;_ * \-#,##0,_ ;_ * &quot;-&quot;_ ;_ @_ "/>
    <numFmt numFmtId="177" formatCode="\(#,##0\)"/>
  </numFmts>
  <fonts count="8" x14ac:knownFonts="1">
    <font>
      <sz val="11"/>
      <name val="ＭＳ Ｐゴシック"/>
      <family val="3"/>
      <charset val="128"/>
    </font>
    <font>
      <b/>
      <sz val="11"/>
      <color rgb="FF3F3F3F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ashed">
        <color rgb="FF000000"/>
      </top>
      <bottom style="double">
        <color rgb="FF000000"/>
      </bottom>
      <diagonal/>
    </border>
    <border>
      <left/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 style="dash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3" fillId="0" borderId="0" xfId="0" applyFont="1">
      <alignment vertical="center"/>
    </xf>
    <xf numFmtId="38" fontId="3" fillId="0" borderId="0" xfId="0" applyNumberFormat="1" applyFont="1">
      <alignment vertical="center"/>
    </xf>
    <xf numFmtId="38" fontId="4" fillId="0" borderId="0" xfId="0" applyNumberFormat="1" applyFont="1" applyAlignment="1">
      <alignment horizontal="right" vertical="center"/>
    </xf>
    <xf numFmtId="38" fontId="4" fillId="0" borderId="4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38" fontId="4" fillId="0" borderId="7" xfId="0" applyNumberFormat="1" applyFont="1" applyBorder="1" applyAlignment="1">
      <alignment horizontal="center" vertical="center"/>
    </xf>
    <xf numFmtId="176" fontId="7" fillId="0" borderId="17" xfId="0" applyNumberFormat="1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176" fontId="4" fillId="0" borderId="19" xfId="0" applyNumberFormat="1" applyFont="1" applyBorder="1">
      <alignment vertical="center"/>
    </xf>
    <xf numFmtId="176" fontId="4" fillId="0" borderId="19" xfId="0" applyNumberFormat="1" applyFont="1" applyBorder="1" applyProtection="1">
      <alignment vertical="center"/>
      <protection locked="0"/>
    </xf>
    <xf numFmtId="177" fontId="3" fillId="0" borderId="0" xfId="0" applyNumberFormat="1" applyFont="1">
      <alignment vertical="center"/>
    </xf>
    <xf numFmtId="0" fontId="4" fillId="0" borderId="20" xfId="0" applyFont="1" applyBorder="1" applyAlignment="1">
      <alignment horizontal="center" vertical="center"/>
    </xf>
    <xf numFmtId="176" fontId="4" fillId="0" borderId="21" xfId="0" applyNumberFormat="1" applyFont="1" applyBorder="1">
      <alignment vertical="center"/>
    </xf>
    <xf numFmtId="176" fontId="4" fillId="0" borderId="21" xfId="0" applyNumberFormat="1" applyFont="1" applyBorder="1" applyProtection="1">
      <alignment vertical="center"/>
      <protection locked="0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6" fontId="4" fillId="0" borderId="24" xfId="0" applyNumberFormat="1" applyFont="1" applyBorder="1">
      <alignment vertical="center"/>
    </xf>
    <xf numFmtId="176" fontId="4" fillId="0" borderId="24" xfId="0" applyNumberFormat="1" applyFont="1" applyBorder="1" applyProtection="1">
      <alignment vertical="center"/>
      <protection locked="0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6" fontId="4" fillId="0" borderId="27" xfId="0" applyNumberFormat="1" applyFont="1" applyBorder="1">
      <alignment vertical="center"/>
    </xf>
    <xf numFmtId="176" fontId="4" fillId="0" borderId="27" xfId="0" applyNumberFormat="1" applyFont="1" applyBorder="1" applyProtection="1">
      <alignment vertical="center"/>
      <protection locked="0"/>
    </xf>
    <xf numFmtId="0" fontId="4" fillId="0" borderId="28" xfId="0" applyFont="1" applyBorder="1" applyAlignment="1">
      <alignment horizontal="center" vertical="center"/>
    </xf>
    <xf numFmtId="176" fontId="4" fillId="0" borderId="29" xfId="0" applyNumberFormat="1" applyFont="1" applyBorder="1">
      <alignment vertical="center"/>
    </xf>
    <xf numFmtId="176" fontId="4" fillId="0" borderId="29" xfId="0" applyNumberFormat="1" applyFont="1" applyBorder="1" applyProtection="1">
      <alignment vertical="center"/>
      <protection locked="0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76" fontId="4" fillId="0" borderId="32" xfId="0" applyNumberFormat="1" applyFont="1" applyBorder="1">
      <alignment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176" fontId="4" fillId="0" borderId="35" xfId="0" applyNumberFormat="1" applyFont="1" applyBorder="1">
      <alignment vertical="center"/>
    </xf>
    <xf numFmtId="0" fontId="4" fillId="0" borderId="0" xfId="0" applyFont="1">
      <alignment vertical="center"/>
    </xf>
    <xf numFmtId="38" fontId="4" fillId="0" borderId="7" xfId="0" applyNumberFormat="1" applyFont="1" applyBorder="1" applyAlignment="1">
      <alignment horizontal="center" vertical="center" wrapText="1"/>
    </xf>
    <xf numFmtId="38" fontId="4" fillId="0" borderId="7" xfId="0" applyNumberFormat="1" applyFont="1" applyBorder="1" applyAlignment="1">
      <alignment horizontal="center" vertical="center"/>
    </xf>
    <xf numFmtId="58" fontId="7" fillId="0" borderId="15" xfId="0" applyNumberFormat="1" applyFont="1" applyBorder="1" applyAlignment="1">
      <alignment horizontal="distributed" vertical="center"/>
    </xf>
    <xf numFmtId="58" fontId="7" fillId="0" borderId="16" xfId="0" applyNumberFormat="1" applyFont="1" applyBorder="1" applyAlignment="1">
      <alignment horizontal="distributed" vertical="center"/>
    </xf>
    <xf numFmtId="38" fontId="4" fillId="0" borderId="6" xfId="0" applyNumberFormat="1" applyFont="1" applyBorder="1" applyAlignment="1">
      <alignment horizontal="center" vertical="center" wrapText="1"/>
    </xf>
    <xf numFmtId="38" fontId="4" fillId="0" borderId="6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 wrapText="1"/>
    </xf>
    <xf numFmtId="0" fontId="4" fillId="0" borderId="8" xfId="0" applyFont="1" applyBorder="1" applyAlignment="1">
      <alignment horizontal="distributed" vertical="center" wrapText="1"/>
    </xf>
    <xf numFmtId="0" fontId="4" fillId="0" borderId="9" xfId="0" applyFont="1" applyBorder="1" applyAlignment="1">
      <alignment horizontal="distributed" vertical="center" wrapText="1"/>
    </xf>
    <xf numFmtId="0" fontId="4" fillId="0" borderId="10" xfId="0" applyFont="1" applyBorder="1" applyAlignment="1">
      <alignment horizontal="distributed" vertical="center" wrapText="1"/>
    </xf>
    <xf numFmtId="0" fontId="4" fillId="0" borderId="12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38" fontId="4" fillId="0" borderId="4" xfId="0" applyNumberFormat="1" applyFont="1" applyBorder="1" applyAlignment="1">
      <alignment horizontal="center" vertical="center"/>
    </xf>
    <xf numFmtId="38" fontId="4" fillId="0" borderId="5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A7193-1D80-40FB-9CA0-EBC444687131}">
  <sheetPr codeName="Sheet8">
    <pageSetUpPr fitToPage="1"/>
  </sheetPr>
  <dimension ref="A1:AM40"/>
  <sheetViews>
    <sheetView showZeros="0" tabSelected="1" view="pageBreakPreview" zoomScale="79" zoomScaleNormal="79" zoomScaleSheetLayoutView="79" workbookViewId="0">
      <selection activeCell="E24" sqref="E24"/>
    </sheetView>
  </sheetViews>
  <sheetFormatPr defaultColWidth="9" defaultRowHeight="11.25" x14ac:dyDescent="0.15"/>
  <cols>
    <col min="1" max="1" width="18" style="1" customWidth="1"/>
    <col min="2" max="2" width="9" style="1"/>
    <col min="3" max="35" width="14.5" style="2" customWidth="1"/>
    <col min="36" max="16384" width="9" style="1"/>
  </cols>
  <sheetData>
    <row r="1" spans="1:39" ht="13.5" x14ac:dyDescent="0.15">
      <c r="A1" t="s">
        <v>0</v>
      </c>
    </row>
    <row r="2" spans="1:39" ht="14.25" x14ac:dyDescent="0.15">
      <c r="AI2" s="3" t="s">
        <v>1</v>
      </c>
    </row>
    <row r="3" spans="1:39" ht="18.95" customHeight="1" x14ac:dyDescent="0.15">
      <c r="A3" s="42" t="s">
        <v>2</v>
      </c>
      <c r="B3" s="43"/>
      <c r="C3" s="48" t="s">
        <v>3</v>
      </c>
      <c r="D3" s="49"/>
      <c r="E3" s="50"/>
      <c r="F3" s="57" t="s">
        <v>4</v>
      </c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39"/>
      <c r="AH3" s="59" t="s">
        <v>5</v>
      </c>
      <c r="AI3" s="60"/>
      <c r="AJ3" s="5"/>
    </row>
    <row r="4" spans="1:39" ht="18.95" customHeight="1" x14ac:dyDescent="0.15">
      <c r="A4" s="44"/>
      <c r="B4" s="45"/>
      <c r="C4" s="51"/>
      <c r="D4" s="52"/>
      <c r="E4" s="53"/>
      <c r="F4" s="61" t="s">
        <v>6</v>
      </c>
      <c r="G4" s="50"/>
      <c r="H4" s="57" t="s">
        <v>7</v>
      </c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39"/>
      <c r="AA4" s="35" t="s">
        <v>8</v>
      </c>
      <c r="AB4" s="35"/>
      <c r="AC4" s="35"/>
      <c r="AD4" s="35"/>
      <c r="AE4" s="35"/>
      <c r="AF4" s="35"/>
      <c r="AG4" s="35"/>
      <c r="AH4" s="60"/>
      <c r="AI4" s="60"/>
      <c r="AJ4" s="5"/>
    </row>
    <row r="5" spans="1:39" ht="18" customHeight="1" x14ac:dyDescent="0.15">
      <c r="A5" s="44"/>
      <c r="B5" s="45"/>
      <c r="C5" s="54"/>
      <c r="D5" s="55"/>
      <c r="E5" s="56"/>
      <c r="F5" s="51"/>
      <c r="G5" s="53"/>
      <c r="H5" s="34" t="s">
        <v>9</v>
      </c>
      <c r="I5" s="35"/>
      <c r="J5" s="35"/>
      <c r="K5" s="35" t="s">
        <v>10</v>
      </c>
      <c r="L5" s="35"/>
      <c r="M5" s="35"/>
      <c r="N5" s="35"/>
      <c r="O5" s="35"/>
      <c r="P5" s="35"/>
      <c r="Q5" s="35"/>
      <c r="R5" s="35" t="s">
        <v>11</v>
      </c>
      <c r="S5" s="35"/>
      <c r="T5" s="35"/>
      <c r="U5" s="35"/>
      <c r="V5" s="35"/>
      <c r="W5" s="35"/>
      <c r="X5" s="35"/>
      <c r="Y5" s="35"/>
      <c r="Z5" s="35"/>
      <c r="AA5" s="38" t="s">
        <v>12</v>
      </c>
      <c r="AB5" s="35"/>
      <c r="AC5" s="35"/>
      <c r="AD5" s="34" t="s">
        <v>13</v>
      </c>
      <c r="AE5" s="35"/>
      <c r="AF5" s="34" t="s">
        <v>14</v>
      </c>
      <c r="AG5" s="35"/>
      <c r="AH5" s="60"/>
      <c r="AI5" s="60"/>
      <c r="AJ5" s="5"/>
    </row>
    <row r="6" spans="1:39" ht="18.95" customHeight="1" x14ac:dyDescent="0.15">
      <c r="A6" s="44"/>
      <c r="B6" s="45"/>
      <c r="C6" s="40" t="s">
        <v>15</v>
      </c>
      <c r="D6" s="35" t="s">
        <v>16</v>
      </c>
      <c r="E6" s="35" t="s">
        <v>17</v>
      </c>
      <c r="F6" s="54"/>
      <c r="G6" s="56"/>
      <c r="H6" s="35"/>
      <c r="I6" s="35"/>
      <c r="J6" s="35"/>
      <c r="K6" s="34" t="s">
        <v>18</v>
      </c>
      <c r="L6" s="35"/>
      <c r="M6" s="35"/>
      <c r="N6" s="34" t="s">
        <v>19</v>
      </c>
      <c r="O6" s="35"/>
      <c r="P6" s="34" t="s">
        <v>20</v>
      </c>
      <c r="Q6" s="35"/>
      <c r="R6" s="34" t="s">
        <v>21</v>
      </c>
      <c r="S6" s="35"/>
      <c r="T6" s="35"/>
      <c r="U6" s="34" t="s">
        <v>22</v>
      </c>
      <c r="V6" s="35"/>
      <c r="W6" s="34" t="s">
        <v>20</v>
      </c>
      <c r="X6" s="35"/>
      <c r="Y6" s="34" t="s">
        <v>23</v>
      </c>
      <c r="Z6" s="35"/>
      <c r="AA6" s="39"/>
      <c r="AB6" s="35"/>
      <c r="AC6" s="35"/>
      <c r="AD6" s="35"/>
      <c r="AE6" s="35"/>
      <c r="AF6" s="35"/>
      <c r="AG6" s="35"/>
      <c r="AH6" s="60"/>
      <c r="AI6" s="60"/>
      <c r="AJ6" s="5"/>
    </row>
    <row r="7" spans="1:39" ht="18.95" customHeight="1" x14ac:dyDescent="0.15">
      <c r="A7" s="46"/>
      <c r="B7" s="47"/>
      <c r="C7" s="41"/>
      <c r="D7" s="35"/>
      <c r="E7" s="35"/>
      <c r="F7" s="6" t="s">
        <v>16</v>
      </c>
      <c r="G7" s="6" t="s">
        <v>17</v>
      </c>
      <c r="H7" s="6" t="s">
        <v>24</v>
      </c>
      <c r="I7" s="6" t="s">
        <v>16</v>
      </c>
      <c r="J7" s="6" t="s">
        <v>17</v>
      </c>
      <c r="K7" s="6" t="s">
        <v>24</v>
      </c>
      <c r="L7" s="6" t="s">
        <v>16</v>
      </c>
      <c r="M7" s="6" t="s">
        <v>17</v>
      </c>
      <c r="N7" s="6" t="s">
        <v>16</v>
      </c>
      <c r="O7" s="6" t="s">
        <v>17</v>
      </c>
      <c r="P7" s="6" t="s">
        <v>16</v>
      </c>
      <c r="Q7" s="6" t="s">
        <v>17</v>
      </c>
      <c r="R7" s="6" t="s">
        <v>24</v>
      </c>
      <c r="S7" s="6" t="s">
        <v>16</v>
      </c>
      <c r="T7" s="6" t="s">
        <v>17</v>
      </c>
      <c r="U7" s="6" t="s">
        <v>16</v>
      </c>
      <c r="V7" s="6" t="s">
        <v>17</v>
      </c>
      <c r="W7" s="6" t="s">
        <v>16</v>
      </c>
      <c r="X7" s="6" t="s">
        <v>17</v>
      </c>
      <c r="Y7" s="6" t="s">
        <v>16</v>
      </c>
      <c r="Z7" s="4" t="s">
        <v>17</v>
      </c>
      <c r="AA7" s="6" t="s">
        <v>24</v>
      </c>
      <c r="AB7" s="6" t="s">
        <v>16</v>
      </c>
      <c r="AC7" s="6" t="s">
        <v>17</v>
      </c>
      <c r="AD7" s="6" t="s">
        <v>16</v>
      </c>
      <c r="AE7" s="6" t="s">
        <v>17</v>
      </c>
      <c r="AF7" s="6" t="s">
        <v>16</v>
      </c>
      <c r="AG7" s="6" t="s">
        <v>17</v>
      </c>
      <c r="AH7" s="6" t="s">
        <v>16</v>
      </c>
      <c r="AI7" s="6" t="s">
        <v>17</v>
      </c>
      <c r="AJ7" s="5"/>
    </row>
    <row r="8" spans="1:39" ht="18" customHeight="1" thickBot="1" x14ac:dyDescent="0.2">
      <c r="A8" s="36">
        <v>45748</v>
      </c>
      <c r="B8" s="37">
        <v>43556</v>
      </c>
      <c r="C8" s="7">
        <f t="shared" ref="C8:AI8" si="0">SUMIF(C9:C20,"&gt;0")+SUMIF(C23:C24,"&gt;0")</f>
        <v>56643953</v>
      </c>
      <c r="D8" s="7">
        <f t="shared" si="0"/>
        <v>38107067</v>
      </c>
      <c r="E8" s="7">
        <f t="shared" si="0"/>
        <v>18536886</v>
      </c>
      <c r="F8" s="7">
        <f t="shared" si="0"/>
        <v>38103226</v>
      </c>
      <c r="G8" s="7">
        <f t="shared" si="0"/>
        <v>18531953</v>
      </c>
      <c r="H8" s="7">
        <f t="shared" si="0"/>
        <v>56635029</v>
      </c>
      <c r="I8" s="7">
        <f t="shared" si="0"/>
        <v>38103076</v>
      </c>
      <c r="J8" s="7">
        <f t="shared" si="0"/>
        <v>18531953</v>
      </c>
      <c r="K8" s="7">
        <f t="shared" si="0"/>
        <v>35548574</v>
      </c>
      <c r="L8" s="7">
        <f t="shared" si="0"/>
        <v>32873160</v>
      </c>
      <c r="M8" s="7">
        <f t="shared" si="0"/>
        <v>2675414</v>
      </c>
      <c r="N8" s="7">
        <f t="shared" si="0"/>
        <v>32630251</v>
      </c>
      <c r="O8" s="7">
        <f t="shared" si="0"/>
        <v>2666576</v>
      </c>
      <c r="P8" s="7">
        <f t="shared" si="0"/>
        <v>242909</v>
      </c>
      <c r="Q8" s="7">
        <f t="shared" si="0"/>
        <v>8838</v>
      </c>
      <c r="R8" s="7">
        <f t="shared" si="0"/>
        <v>21086455</v>
      </c>
      <c r="S8" s="7">
        <f t="shared" si="0"/>
        <v>5229916</v>
      </c>
      <c r="T8" s="7">
        <f t="shared" si="0"/>
        <v>15856539</v>
      </c>
      <c r="U8" s="7">
        <f t="shared" si="0"/>
        <v>1119956</v>
      </c>
      <c r="V8" s="7">
        <f t="shared" si="0"/>
        <v>637834</v>
      </c>
      <c r="W8" s="7">
        <f t="shared" si="0"/>
        <v>31554</v>
      </c>
      <c r="X8" s="7">
        <f t="shared" si="0"/>
        <v>43839</v>
      </c>
      <c r="Y8" s="7">
        <f t="shared" si="0"/>
        <v>4078406</v>
      </c>
      <c r="Z8" s="7">
        <f t="shared" si="0"/>
        <v>15174866</v>
      </c>
      <c r="AA8" s="7">
        <f t="shared" si="0"/>
        <v>150</v>
      </c>
      <c r="AB8" s="7">
        <f t="shared" si="0"/>
        <v>150</v>
      </c>
      <c r="AC8" s="7">
        <f t="shared" si="0"/>
        <v>0</v>
      </c>
      <c r="AD8" s="7">
        <f t="shared" si="0"/>
        <v>150</v>
      </c>
      <c r="AE8" s="7">
        <f t="shared" si="0"/>
        <v>0</v>
      </c>
      <c r="AF8" s="7">
        <f t="shared" si="0"/>
        <v>0</v>
      </c>
      <c r="AG8" s="7">
        <f t="shared" si="0"/>
        <v>0</v>
      </c>
      <c r="AH8" s="7">
        <f t="shared" si="0"/>
        <v>3841</v>
      </c>
      <c r="AI8" s="7">
        <f t="shared" si="0"/>
        <v>4933</v>
      </c>
    </row>
    <row r="9" spans="1:39" ht="18" customHeight="1" thickTop="1" x14ac:dyDescent="0.15">
      <c r="A9" s="8" t="s">
        <v>25</v>
      </c>
      <c r="B9" s="8" t="s">
        <v>25</v>
      </c>
      <c r="C9" s="9">
        <f t="shared" ref="C9:C19" si="1">SUMIF(D9:E9,"&gt;0")</f>
        <v>2555866</v>
      </c>
      <c r="D9" s="9">
        <f t="shared" ref="D9:E19" si="2">IF(F9&gt;0,F9,0)+IF(AH9&gt;0,AH9,0)</f>
        <v>334073</v>
      </c>
      <c r="E9" s="9">
        <f t="shared" si="2"/>
        <v>2221793</v>
      </c>
      <c r="F9" s="9">
        <f t="shared" ref="F9:G19" si="3">IF(I9&gt;0,I9,0)+IF(AB9&gt;0,AB9,0)</f>
        <v>333443</v>
      </c>
      <c r="G9" s="9">
        <f t="shared" si="3"/>
        <v>2220173</v>
      </c>
      <c r="H9" s="9">
        <f t="shared" ref="H9:H19" si="4">SUMIF(I9:J9,"&gt;0")</f>
        <v>2553616</v>
      </c>
      <c r="I9" s="9">
        <f t="shared" ref="I9:J19" si="5">IF(L9&gt;0,L9,0)+IF(S9&gt;0,S9,0)</f>
        <v>333443</v>
      </c>
      <c r="J9" s="9">
        <f t="shared" si="5"/>
        <v>2220173</v>
      </c>
      <c r="K9" s="9">
        <f t="shared" ref="K9:K19" si="6">SUMIF(L9:M9,"&gt;0")</f>
        <v>278559</v>
      </c>
      <c r="L9" s="9">
        <f t="shared" ref="L9:M19" si="7">IF(N9&gt;0,N9,0)+IF(P9&gt;0,P9,0)</f>
        <v>214603</v>
      </c>
      <c r="M9" s="9">
        <f t="shared" si="7"/>
        <v>63956</v>
      </c>
      <c r="N9" s="10">
        <v>214603</v>
      </c>
      <c r="O9" s="10">
        <v>63956</v>
      </c>
      <c r="P9" s="10">
        <v>0</v>
      </c>
      <c r="Q9" s="10">
        <v>0</v>
      </c>
      <c r="R9" s="9">
        <f t="shared" ref="R9:R19" si="8">SUMIF(S9:T9,"&gt;0")</f>
        <v>2275057</v>
      </c>
      <c r="S9" s="9">
        <f t="shared" ref="S9:T19" si="9">IF(U9&gt;0,U9,0)+IF(W9&gt;0,W9,0)+IF(Y9&gt;0,Y9,0)</f>
        <v>118840</v>
      </c>
      <c r="T9" s="9">
        <f t="shared" si="9"/>
        <v>2156217</v>
      </c>
      <c r="U9" s="10">
        <v>1164</v>
      </c>
      <c r="V9" s="10">
        <v>85</v>
      </c>
      <c r="W9" s="10">
        <v>0</v>
      </c>
      <c r="X9" s="10">
        <v>0</v>
      </c>
      <c r="Y9" s="10">
        <v>117676</v>
      </c>
      <c r="Z9" s="10">
        <v>2156132</v>
      </c>
      <c r="AA9" s="9">
        <f t="shared" ref="AA9:AA19" si="10">SUMIF(AB9:AC9,"&gt;0")</f>
        <v>0</v>
      </c>
      <c r="AB9" s="9">
        <f t="shared" ref="AB9:AC19" si="11">IF(AD9&gt;0,AD9,0)+IF(AF9&gt;0,AF9,0)</f>
        <v>0</v>
      </c>
      <c r="AC9" s="9">
        <f t="shared" si="11"/>
        <v>0</v>
      </c>
      <c r="AD9" s="10">
        <v>0</v>
      </c>
      <c r="AE9" s="10">
        <v>0</v>
      </c>
      <c r="AF9" s="10">
        <v>0</v>
      </c>
      <c r="AG9" s="10">
        <v>0</v>
      </c>
      <c r="AH9" s="10">
        <v>630</v>
      </c>
      <c r="AI9" s="10">
        <v>1620</v>
      </c>
      <c r="AJ9" s="11"/>
      <c r="AK9" s="11"/>
      <c r="AL9" s="11"/>
      <c r="AM9" s="11"/>
    </row>
    <row r="10" spans="1:39" ht="18" customHeight="1" x14ac:dyDescent="0.15">
      <c r="A10" s="12" t="s">
        <v>26</v>
      </c>
      <c r="B10" s="12" t="s">
        <v>26</v>
      </c>
      <c r="C10" s="13">
        <f t="shared" si="1"/>
        <v>3949687</v>
      </c>
      <c r="D10" s="13">
        <f t="shared" si="2"/>
        <v>998836</v>
      </c>
      <c r="E10" s="13">
        <f t="shared" si="2"/>
        <v>2950851</v>
      </c>
      <c r="F10" s="13">
        <f t="shared" si="3"/>
        <v>998836</v>
      </c>
      <c r="G10" s="13">
        <f t="shared" si="3"/>
        <v>2950850</v>
      </c>
      <c r="H10" s="13">
        <f t="shared" si="4"/>
        <v>3949686</v>
      </c>
      <c r="I10" s="13">
        <f t="shared" si="5"/>
        <v>998836</v>
      </c>
      <c r="J10" s="13">
        <f t="shared" si="5"/>
        <v>2950850</v>
      </c>
      <c r="K10" s="13">
        <f t="shared" si="6"/>
        <v>906631</v>
      </c>
      <c r="L10" s="13">
        <f t="shared" si="7"/>
        <v>736998</v>
      </c>
      <c r="M10" s="13">
        <f t="shared" si="7"/>
        <v>169633</v>
      </c>
      <c r="N10" s="14">
        <v>736998</v>
      </c>
      <c r="O10" s="14">
        <v>169633</v>
      </c>
      <c r="P10" s="14">
        <v>0</v>
      </c>
      <c r="Q10" s="14">
        <v>0</v>
      </c>
      <c r="R10" s="13">
        <f t="shared" si="8"/>
        <v>3043055</v>
      </c>
      <c r="S10" s="13">
        <f t="shared" si="9"/>
        <v>261838</v>
      </c>
      <c r="T10" s="13">
        <f t="shared" si="9"/>
        <v>2781217</v>
      </c>
      <c r="U10" s="14">
        <v>120880</v>
      </c>
      <c r="V10" s="14">
        <v>111544</v>
      </c>
      <c r="W10" s="14">
        <v>2250</v>
      </c>
      <c r="X10" s="14">
        <v>2250</v>
      </c>
      <c r="Y10" s="14">
        <v>138708</v>
      </c>
      <c r="Z10" s="14">
        <v>2667423</v>
      </c>
      <c r="AA10" s="13">
        <f t="shared" si="10"/>
        <v>0</v>
      </c>
      <c r="AB10" s="13">
        <f t="shared" si="11"/>
        <v>0</v>
      </c>
      <c r="AC10" s="13">
        <f t="shared" si="11"/>
        <v>0</v>
      </c>
      <c r="AD10" s="14">
        <v>0</v>
      </c>
      <c r="AE10" s="14">
        <v>0</v>
      </c>
      <c r="AF10" s="14">
        <v>0</v>
      </c>
      <c r="AG10" s="14">
        <v>0</v>
      </c>
      <c r="AH10" s="14">
        <v>0</v>
      </c>
      <c r="AI10" s="14">
        <v>1</v>
      </c>
      <c r="AJ10" s="11"/>
      <c r="AK10" s="11"/>
      <c r="AL10" s="11"/>
      <c r="AM10" s="11"/>
    </row>
    <row r="11" spans="1:39" ht="18" customHeight="1" x14ac:dyDescent="0.15">
      <c r="A11" s="12" t="s">
        <v>27</v>
      </c>
      <c r="B11" s="12" t="s">
        <v>27</v>
      </c>
      <c r="C11" s="13">
        <f t="shared" si="1"/>
        <v>4441391</v>
      </c>
      <c r="D11" s="13">
        <f t="shared" si="2"/>
        <v>3132047</v>
      </c>
      <c r="E11" s="13">
        <f t="shared" si="2"/>
        <v>1309344</v>
      </c>
      <c r="F11" s="13">
        <f t="shared" si="3"/>
        <v>3132047</v>
      </c>
      <c r="G11" s="13">
        <f t="shared" si="3"/>
        <v>1309344</v>
      </c>
      <c r="H11" s="13">
        <f t="shared" si="4"/>
        <v>4441391</v>
      </c>
      <c r="I11" s="13">
        <f t="shared" si="5"/>
        <v>3132047</v>
      </c>
      <c r="J11" s="13">
        <f t="shared" si="5"/>
        <v>1309344</v>
      </c>
      <c r="K11" s="13">
        <f t="shared" si="6"/>
        <v>2896121</v>
      </c>
      <c r="L11" s="13">
        <f t="shared" si="7"/>
        <v>2664375</v>
      </c>
      <c r="M11" s="13">
        <f t="shared" si="7"/>
        <v>231746</v>
      </c>
      <c r="N11" s="14">
        <v>2633708</v>
      </c>
      <c r="O11" s="14">
        <v>230915</v>
      </c>
      <c r="P11" s="14">
        <v>30667</v>
      </c>
      <c r="Q11" s="14">
        <v>831</v>
      </c>
      <c r="R11" s="13">
        <f t="shared" si="8"/>
        <v>1545270</v>
      </c>
      <c r="S11" s="13">
        <f t="shared" si="9"/>
        <v>467672</v>
      </c>
      <c r="T11" s="13">
        <f t="shared" si="9"/>
        <v>1077598</v>
      </c>
      <c r="U11" s="14">
        <v>45386</v>
      </c>
      <c r="V11" s="14">
        <v>56198</v>
      </c>
      <c r="W11" s="14">
        <v>4036</v>
      </c>
      <c r="X11" s="14">
        <v>6263</v>
      </c>
      <c r="Y11" s="14">
        <v>418250</v>
      </c>
      <c r="Z11" s="14">
        <v>1015137</v>
      </c>
      <c r="AA11" s="13">
        <f t="shared" si="10"/>
        <v>0</v>
      </c>
      <c r="AB11" s="13">
        <f t="shared" si="11"/>
        <v>0</v>
      </c>
      <c r="AC11" s="13">
        <f t="shared" si="11"/>
        <v>0</v>
      </c>
      <c r="AD11" s="14">
        <v>0</v>
      </c>
      <c r="AE11" s="14">
        <v>0</v>
      </c>
      <c r="AF11" s="14">
        <v>0</v>
      </c>
      <c r="AG11" s="14">
        <v>0</v>
      </c>
      <c r="AH11" s="14">
        <v>0</v>
      </c>
      <c r="AI11" s="14">
        <v>0</v>
      </c>
      <c r="AJ11" s="11"/>
      <c r="AK11" s="11"/>
      <c r="AL11" s="11"/>
      <c r="AM11" s="11"/>
    </row>
    <row r="12" spans="1:39" ht="18" customHeight="1" x14ac:dyDescent="0.15">
      <c r="A12" s="12" t="s">
        <v>28</v>
      </c>
      <c r="B12" s="12" t="s">
        <v>28</v>
      </c>
      <c r="C12" s="13">
        <f t="shared" si="1"/>
        <v>2483496</v>
      </c>
      <c r="D12" s="13">
        <f t="shared" si="2"/>
        <v>1337857</v>
      </c>
      <c r="E12" s="13">
        <f t="shared" si="2"/>
        <v>1145639</v>
      </c>
      <c r="F12" s="13">
        <f t="shared" si="3"/>
        <v>1337857</v>
      </c>
      <c r="G12" s="13">
        <f t="shared" si="3"/>
        <v>1145639</v>
      </c>
      <c r="H12" s="13">
        <f t="shared" si="4"/>
        <v>2483346</v>
      </c>
      <c r="I12" s="13">
        <f t="shared" si="5"/>
        <v>1337707</v>
      </c>
      <c r="J12" s="13">
        <f t="shared" si="5"/>
        <v>1145639</v>
      </c>
      <c r="K12" s="13">
        <f t="shared" si="6"/>
        <v>1008521</v>
      </c>
      <c r="L12" s="13">
        <f t="shared" si="7"/>
        <v>888057</v>
      </c>
      <c r="M12" s="13">
        <f t="shared" si="7"/>
        <v>120464</v>
      </c>
      <c r="N12" s="14">
        <v>879418</v>
      </c>
      <c r="O12" s="14">
        <v>119476</v>
      </c>
      <c r="P12" s="14">
        <v>8639</v>
      </c>
      <c r="Q12" s="14">
        <v>988</v>
      </c>
      <c r="R12" s="13">
        <f t="shared" si="8"/>
        <v>1474825</v>
      </c>
      <c r="S12" s="13">
        <f t="shared" si="9"/>
        <v>449650</v>
      </c>
      <c r="T12" s="13">
        <f t="shared" si="9"/>
        <v>1025175</v>
      </c>
      <c r="U12" s="14">
        <v>67184</v>
      </c>
      <c r="V12" s="14">
        <v>16670</v>
      </c>
      <c r="W12" s="14">
        <v>272</v>
      </c>
      <c r="X12" s="14">
        <v>484</v>
      </c>
      <c r="Y12" s="14">
        <v>382194</v>
      </c>
      <c r="Z12" s="14">
        <v>1008021</v>
      </c>
      <c r="AA12" s="13">
        <f t="shared" si="10"/>
        <v>150</v>
      </c>
      <c r="AB12" s="13">
        <f t="shared" si="11"/>
        <v>150</v>
      </c>
      <c r="AC12" s="13">
        <f t="shared" si="11"/>
        <v>0</v>
      </c>
      <c r="AD12" s="14">
        <v>150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1"/>
      <c r="AK12" s="11"/>
      <c r="AL12" s="11"/>
      <c r="AM12" s="11"/>
    </row>
    <row r="13" spans="1:39" ht="18" customHeight="1" x14ac:dyDescent="0.15">
      <c r="A13" s="12" t="s">
        <v>29</v>
      </c>
      <c r="B13" s="12" t="s">
        <v>29</v>
      </c>
      <c r="C13" s="13">
        <f t="shared" si="1"/>
        <v>4874104</v>
      </c>
      <c r="D13" s="13">
        <f t="shared" si="2"/>
        <v>3311420</v>
      </c>
      <c r="E13" s="13">
        <f t="shared" si="2"/>
        <v>1562684</v>
      </c>
      <c r="F13" s="13">
        <f t="shared" si="3"/>
        <v>3310423</v>
      </c>
      <c r="G13" s="13">
        <f t="shared" si="3"/>
        <v>1562206</v>
      </c>
      <c r="H13" s="13">
        <f t="shared" si="4"/>
        <v>4872629</v>
      </c>
      <c r="I13" s="13">
        <f t="shared" si="5"/>
        <v>3310423</v>
      </c>
      <c r="J13" s="13">
        <f t="shared" si="5"/>
        <v>1562206</v>
      </c>
      <c r="K13" s="13">
        <f t="shared" si="6"/>
        <v>3225075</v>
      </c>
      <c r="L13" s="13">
        <f t="shared" si="7"/>
        <v>2872631</v>
      </c>
      <c r="M13" s="13">
        <f t="shared" si="7"/>
        <v>352444</v>
      </c>
      <c r="N13" s="14">
        <v>2855053</v>
      </c>
      <c r="O13" s="14">
        <v>352304</v>
      </c>
      <c r="P13" s="14">
        <v>17578</v>
      </c>
      <c r="Q13" s="14">
        <v>140</v>
      </c>
      <c r="R13" s="13">
        <f t="shared" si="8"/>
        <v>1647554</v>
      </c>
      <c r="S13" s="13">
        <f t="shared" si="9"/>
        <v>437792</v>
      </c>
      <c r="T13" s="13">
        <f t="shared" si="9"/>
        <v>1209762</v>
      </c>
      <c r="U13" s="14">
        <v>21205</v>
      </c>
      <c r="V13" s="14">
        <v>45136</v>
      </c>
      <c r="W13" s="14">
        <v>2906</v>
      </c>
      <c r="X13" s="14">
        <v>4404</v>
      </c>
      <c r="Y13" s="14">
        <v>413681</v>
      </c>
      <c r="Z13" s="14">
        <v>1160222</v>
      </c>
      <c r="AA13" s="13">
        <f t="shared" si="10"/>
        <v>0</v>
      </c>
      <c r="AB13" s="13">
        <f t="shared" si="11"/>
        <v>0</v>
      </c>
      <c r="AC13" s="13">
        <f t="shared" si="11"/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997</v>
      </c>
      <c r="AI13" s="14">
        <v>478</v>
      </c>
      <c r="AJ13" s="11"/>
      <c r="AK13" s="11"/>
      <c r="AL13" s="11"/>
      <c r="AM13" s="11"/>
    </row>
    <row r="14" spans="1:39" ht="18" customHeight="1" x14ac:dyDescent="0.15">
      <c r="A14" s="12" t="s">
        <v>30</v>
      </c>
      <c r="B14" s="12" t="s">
        <v>30</v>
      </c>
      <c r="C14" s="13">
        <f t="shared" si="1"/>
        <v>4056218</v>
      </c>
      <c r="D14" s="13">
        <f t="shared" si="2"/>
        <v>3308460</v>
      </c>
      <c r="E14" s="13">
        <f t="shared" si="2"/>
        <v>747758</v>
      </c>
      <c r="F14" s="13">
        <f t="shared" si="3"/>
        <v>3308460</v>
      </c>
      <c r="G14" s="13">
        <f t="shared" si="3"/>
        <v>747758</v>
      </c>
      <c r="H14" s="13">
        <f t="shared" si="4"/>
        <v>4056218</v>
      </c>
      <c r="I14" s="13">
        <f t="shared" si="5"/>
        <v>3308460</v>
      </c>
      <c r="J14" s="13">
        <f t="shared" si="5"/>
        <v>747758</v>
      </c>
      <c r="K14" s="13">
        <f t="shared" si="6"/>
        <v>3039133</v>
      </c>
      <c r="L14" s="13">
        <f t="shared" si="7"/>
        <v>2966296</v>
      </c>
      <c r="M14" s="13">
        <f t="shared" si="7"/>
        <v>72837</v>
      </c>
      <c r="N14" s="14">
        <v>2954386</v>
      </c>
      <c r="O14" s="14">
        <v>72821</v>
      </c>
      <c r="P14" s="14">
        <v>11910</v>
      </c>
      <c r="Q14" s="14">
        <v>16</v>
      </c>
      <c r="R14" s="13">
        <f t="shared" si="8"/>
        <v>1017085</v>
      </c>
      <c r="S14" s="13">
        <f t="shared" si="9"/>
        <v>342164</v>
      </c>
      <c r="T14" s="13">
        <f t="shared" si="9"/>
        <v>674921</v>
      </c>
      <c r="U14" s="14">
        <v>2629</v>
      </c>
      <c r="V14" s="14">
        <v>3493</v>
      </c>
      <c r="W14" s="14">
        <v>0</v>
      </c>
      <c r="X14" s="14">
        <v>0</v>
      </c>
      <c r="Y14" s="14">
        <v>339535</v>
      </c>
      <c r="Z14" s="14">
        <v>671428</v>
      </c>
      <c r="AA14" s="13">
        <f t="shared" si="10"/>
        <v>0</v>
      </c>
      <c r="AB14" s="13">
        <f t="shared" si="11"/>
        <v>0</v>
      </c>
      <c r="AC14" s="13">
        <f t="shared" si="11"/>
        <v>0</v>
      </c>
      <c r="AD14" s="14">
        <v>0</v>
      </c>
      <c r="AE14" s="14">
        <v>0</v>
      </c>
      <c r="AF14" s="14">
        <v>0</v>
      </c>
      <c r="AG14" s="14">
        <v>0</v>
      </c>
      <c r="AH14" s="14">
        <v>0</v>
      </c>
      <c r="AI14" s="14">
        <v>0</v>
      </c>
      <c r="AJ14" s="11"/>
      <c r="AK14" s="11"/>
      <c r="AL14" s="11"/>
      <c r="AM14" s="11"/>
    </row>
    <row r="15" spans="1:39" ht="18" customHeight="1" x14ac:dyDescent="0.15">
      <c r="A15" s="12" t="s">
        <v>31</v>
      </c>
      <c r="B15" s="12" t="s">
        <v>31</v>
      </c>
      <c r="C15" s="13">
        <f t="shared" si="1"/>
        <v>5829694</v>
      </c>
      <c r="D15" s="13">
        <f t="shared" si="2"/>
        <v>3552090</v>
      </c>
      <c r="E15" s="13">
        <f t="shared" si="2"/>
        <v>2277604</v>
      </c>
      <c r="F15" s="13">
        <f t="shared" si="3"/>
        <v>3551809</v>
      </c>
      <c r="G15" s="13">
        <f t="shared" si="3"/>
        <v>2275412</v>
      </c>
      <c r="H15" s="13">
        <f t="shared" si="4"/>
        <v>5827221</v>
      </c>
      <c r="I15" s="13">
        <f t="shared" si="5"/>
        <v>3551809</v>
      </c>
      <c r="J15" s="13">
        <f t="shared" si="5"/>
        <v>2275412</v>
      </c>
      <c r="K15" s="13">
        <f t="shared" si="6"/>
        <v>3587699</v>
      </c>
      <c r="L15" s="13">
        <f t="shared" si="7"/>
        <v>3141689</v>
      </c>
      <c r="M15" s="13">
        <f t="shared" si="7"/>
        <v>446010</v>
      </c>
      <c r="N15" s="14">
        <v>3109939</v>
      </c>
      <c r="O15" s="14">
        <v>444349</v>
      </c>
      <c r="P15" s="14">
        <v>31750</v>
      </c>
      <c r="Q15" s="14">
        <v>1661</v>
      </c>
      <c r="R15" s="13">
        <f t="shared" si="8"/>
        <v>2239522</v>
      </c>
      <c r="S15" s="13">
        <f t="shared" si="9"/>
        <v>410120</v>
      </c>
      <c r="T15" s="13">
        <f t="shared" si="9"/>
        <v>1829402</v>
      </c>
      <c r="U15" s="14">
        <v>158796</v>
      </c>
      <c r="V15" s="14">
        <v>64917</v>
      </c>
      <c r="W15" s="14">
        <v>175</v>
      </c>
      <c r="X15" s="14">
        <v>262</v>
      </c>
      <c r="Y15" s="14">
        <v>251149</v>
      </c>
      <c r="Z15" s="14">
        <v>1764223</v>
      </c>
      <c r="AA15" s="13">
        <f t="shared" si="10"/>
        <v>0</v>
      </c>
      <c r="AB15" s="13">
        <f t="shared" si="11"/>
        <v>0</v>
      </c>
      <c r="AC15" s="13">
        <f t="shared" si="11"/>
        <v>0</v>
      </c>
      <c r="AD15" s="14">
        <v>0</v>
      </c>
      <c r="AE15" s="14">
        <v>0</v>
      </c>
      <c r="AF15" s="14">
        <v>0</v>
      </c>
      <c r="AG15" s="14">
        <v>0</v>
      </c>
      <c r="AH15" s="14">
        <v>281</v>
      </c>
      <c r="AI15" s="14">
        <v>2192</v>
      </c>
      <c r="AJ15" s="11"/>
      <c r="AK15" s="11"/>
      <c r="AL15" s="11"/>
      <c r="AM15" s="11"/>
    </row>
    <row r="16" spans="1:39" ht="18" customHeight="1" x14ac:dyDescent="0.15">
      <c r="A16" s="12" t="s">
        <v>32</v>
      </c>
      <c r="B16" s="12" t="s">
        <v>32</v>
      </c>
      <c r="C16" s="13">
        <f t="shared" si="1"/>
        <v>6511878</v>
      </c>
      <c r="D16" s="13">
        <f t="shared" si="2"/>
        <v>4740612</v>
      </c>
      <c r="E16" s="13">
        <f t="shared" si="2"/>
        <v>1771266</v>
      </c>
      <c r="F16" s="13">
        <f t="shared" si="3"/>
        <v>4740612</v>
      </c>
      <c r="G16" s="13">
        <f t="shared" si="3"/>
        <v>1771266</v>
      </c>
      <c r="H16" s="13">
        <f t="shared" si="4"/>
        <v>6511878</v>
      </c>
      <c r="I16" s="13">
        <f t="shared" si="5"/>
        <v>4740612</v>
      </c>
      <c r="J16" s="13">
        <f t="shared" si="5"/>
        <v>1771266</v>
      </c>
      <c r="K16" s="13">
        <f t="shared" si="6"/>
        <v>4832827</v>
      </c>
      <c r="L16" s="13">
        <f t="shared" si="7"/>
        <v>4434537</v>
      </c>
      <c r="M16" s="13">
        <f t="shared" si="7"/>
        <v>398290</v>
      </c>
      <c r="N16" s="14">
        <v>4427543</v>
      </c>
      <c r="O16" s="14">
        <v>398061</v>
      </c>
      <c r="P16" s="14">
        <v>6994</v>
      </c>
      <c r="Q16" s="14">
        <v>229</v>
      </c>
      <c r="R16" s="13">
        <f t="shared" si="8"/>
        <v>1679051</v>
      </c>
      <c r="S16" s="13">
        <f t="shared" si="9"/>
        <v>306075</v>
      </c>
      <c r="T16" s="13">
        <f t="shared" si="9"/>
        <v>1372976</v>
      </c>
      <c r="U16" s="14">
        <v>83297</v>
      </c>
      <c r="V16" s="14">
        <v>63577</v>
      </c>
      <c r="W16" s="14">
        <v>537</v>
      </c>
      <c r="X16" s="14">
        <v>771</v>
      </c>
      <c r="Y16" s="14">
        <v>222241</v>
      </c>
      <c r="Z16" s="14">
        <v>1308628</v>
      </c>
      <c r="AA16" s="13">
        <f t="shared" si="10"/>
        <v>0</v>
      </c>
      <c r="AB16" s="13">
        <f t="shared" si="11"/>
        <v>0</v>
      </c>
      <c r="AC16" s="13">
        <f t="shared" si="11"/>
        <v>0</v>
      </c>
      <c r="AD16" s="14">
        <v>0</v>
      </c>
      <c r="AE16" s="14">
        <v>0</v>
      </c>
      <c r="AF16" s="14">
        <v>0</v>
      </c>
      <c r="AG16" s="14">
        <v>0</v>
      </c>
      <c r="AH16" s="14">
        <v>0</v>
      </c>
      <c r="AI16" s="14">
        <v>0</v>
      </c>
      <c r="AJ16" s="11"/>
      <c r="AK16" s="11"/>
      <c r="AL16" s="11"/>
      <c r="AM16" s="11"/>
    </row>
    <row r="17" spans="1:39" ht="18" customHeight="1" x14ac:dyDescent="0.15">
      <c r="A17" s="12" t="s">
        <v>33</v>
      </c>
      <c r="B17" s="12" t="s">
        <v>33</v>
      </c>
      <c r="C17" s="13">
        <f t="shared" si="1"/>
        <v>7053526</v>
      </c>
      <c r="D17" s="13">
        <f t="shared" si="2"/>
        <v>5882470</v>
      </c>
      <c r="E17" s="13">
        <f t="shared" si="2"/>
        <v>1171056</v>
      </c>
      <c r="F17" s="13">
        <f t="shared" si="3"/>
        <v>5881752</v>
      </c>
      <c r="G17" s="13">
        <f t="shared" si="3"/>
        <v>1170850</v>
      </c>
      <c r="H17" s="13">
        <f t="shared" si="4"/>
        <v>7052602</v>
      </c>
      <c r="I17" s="13">
        <f t="shared" si="5"/>
        <v>5881752</v>
      </c>
      <c r="J17" s="13">
        <f t="shared" si="5"/>
        <v>1170850</v>
      </c>
      <c r="K17" s="13">
        <f t="shared" si="6"/>
        <v>5684586</v>
      </c>
      <c r="L17" s="13">
        <f t="shared" si="7"/>
        <v>5409953</v>
      </c>
      <c r="M17" s="13">
        <f t="shared" si="7"/>
        <v>274633</v>
      </c>
      <c r="N17" s="14">
        <v>5391037</v>
      </c>
      <c r="O17" s="14">
        <v>273677</v>
      </c>
      <c r="P17" s="14">
        <v>18916</v>
      </c>
      <c r="Q17" s="14">
        <v>956</v>
      </c>
      <c r="R17" s="13">
        <f t="shared" si="8"/>
        <v>1368016</v>
      </c>
      <c r="S17" s="13">
        <f t="shared" si="9"/>
        <v>471799</v>
      </c>
      <c r="T17" s="13">
        <f t="shared" si="9"/>
        <v>896217</v>
      </c>
      <c r="U17" s="14">
        <v>97564</v>
      </c>
      <c r="V17" s="14">
        <v>91716</v>
      </c>
      <c r="W17" s="14">
        <v>1004</v>
      </c>
      <c r="X17" s="14">
        <v>1523</v>
      </c>
      <c r="Y17" s="14">
        <v>373231</v>
      </c>
      <c r="Z17" s="14">
        <v>802978</v>
      </c>
      <c r="AA17" s="13">
        <f t="shared" si="10"/>
        <v>0</v>
      </c>
      <c r="AB17" s="13">
        <f t="shared" si="11"/>
        <v>0</v>
      </c>
      <c r="AC17" s="13">
        <f t="shared" si="11"/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718</v>
      </c>
      <c r="AI17" s="14">
        <v>206</v>
      </c>
      <c r="AJ17" s="11"/>
      <c r="AK17" s="11"/>
      <c r="AL17" s="11"/>
      <c r="AM17" s="11"/>
    </row>
    <row r="18" spans="1:39" ht="18" customHeight="1" x14ac:dyDescent="0.15">
      <c r="A18" s="12" t="s">
        <v>34</v>
      </c>
      <c r="B18" s="12" t="s">
        <v>35</v>
      </c>
      <c r="C18" s="13">
        <f t="shared" si="1"/>
        <v>3934635</v>
      </c>
      <c r="D18" s="13">
        <f t="shared" si="2"/>
        <v>3406649</v>
      </c>
      <c r="E18" s="13">
        <f t="shared" si="2"/>
        <v>527986</v>
      </c>
      <c r="F18" s="13">
        <f t="shared" si="3"/>
        <v>3406649</v>
      </c>
      <c r="G18" s="13">
        <f t="shared" si="3"/>
        <v>527986</v>
      </c>
      <c r="H18" s="13">
        <f t="shared" si="4"/>
        <v>3934635</v>
      </c>
      <c r="I18" s="13">
        <f t="shared" si="5"/>
        <v>3406649</v>
      </c>
      <c r="J18" s="13">
        <f t="shared" si="5"/>
        <v>527986</v>
      </c>
      <c r="K18" s="13">
        <f t="shared" si="6"/>
        <v>3086827</v>
      </c>
      <c r="L18" s="13">
        <f t="shared" si="7"/>
        <v>2984456</v>
      </c>
      <c r="M18" s="13">
        <f t="shared" si="7"/>
        <v>102371</v>
      </c>
      <c r="N18" s="14">
        <v>2908406</v>
      </c>
      <c r="O18" s="14">
        <v>100124</v>
      </c>
      <c r="P18" s="14">
        <v>76050</v>
      </c>
      <c r="Q18" s="14">
        <v>2247</v>
      </c>
      <c r="R18" s="13">
        <f t="shared" si="8"/>
        <v>847808</v>
      </c>
      <c r="S18" s="13">
        <f t="shared" si="9"/>
        <v>422193</v>
      </c>
      <c r="T18" s="13">
        <f t="shared" si="9"/>
        <v>425615</v>
      </c>
      <c r="U18" s="14">
        <v>153840</v>
      </c>
      <c r="V18" s="14">
        <v>56518</v>
      </c>
      <c r="W18" s="14">
        <v>0</v>
      </c>
      <c r="X18" s="14">
        <v>0</v>
      </c>
      <c r="Y18" s="14">
        <v>268353</v>
      </c>
      <c r="Z18" s="14">
        <v>369097</v>
      </c>
      <c r="AA18" s="13">
        <f t="shared" si="10"/>
        <v>0</v>
      </c>
      <c r="AB18" s="13">
        <f t="shared" si="11"/>
        <v>0</v>
      </c>
      <c r="AC18" s="13">
        <f t="shared" si="11"/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1"/>
      <c r="AK18" s="11"/>
      <c r="AL18" s="11"/>
      <c r="AM18" s="11"/>
    </row>
    <row r="19" spans="1:39" ht="18" customHeight="1" x14ac:dyDescent="0.15">
      <c r="A19" s="12" t="s">
        <v>35</v>
      </c>
      <c r="B19" s="12" t="s">
        <v>36</v>
      </c>
      <c r="C19" s="13">
        <f t="shared" si="1"/>
        <v>5795929</v>
      </c>
      <c r="D19" s="13">
        <f t="shared" si="2"/>
        <v>4591605</v>
      </c>
      <c r="E19" s="13">
        <f t="shared" si="2"/>
        <v>1204324</v>
      </c>
      <c r="F19" s="13">
        <f t="shared" si="3"/>
        <v>4591605</v>
      </c>
      <c r="G19" s="13">
        <f t="shared" si="3"/>
        <v>1203949</v>
      </c>
      <c r="H19" s="13">
        <f t="shared" si="4"/>
        <v>5795554</v>
      </c>
      <c r="I19" s="13">
        <f t="shared" si="5"/>
        <v>4591605</v>
      </c>
      <c r="J19" s="13">
        <f t="shared" si="5"/>
        <v>1203949</v>
      </c>
      <c r="K19" s="13">
        <f t="shared" si="6"/>
        <v>3809251</v>
      </c>
      <c r="L19" s="13">
        <f t="shared" si="7"/>
        <v>3579420</v>
      </c>
      <c r="M19" s="13">
        <f t="shared" si="7"/>
        <v>229831</v>
      </c>
      <c r="N19" s="14">
        <v>3553083</v>
      </c>
      <c r="O19" s="14">
        <v>229501</v>
      </c>
      <c r="P19" s="14">
        <v>26337</v>
      </c>
      <c r="Q19" s="14">
        <v>330</v>
      </c>
      <c r="R19" s="13">
        <f t="shared" si="8"/>
        <v>1986303</v>
      </c>
      <c r="S19" s="13">
        <f t="shared" si="9"/>
        <v>1012185</v>
      </c>
      <c r="T19" s="13">
        <f t="shared" si="9"/>
        <v>974118</v>
      </c>
      <c r="U19" s="14">
        <v>305613</v>
      </c>
      <c r="V19" s="14">
        <v>96749</v>
      </c>
      <c r="W19" s="14">
        <v>11683</v>
      </c>
      <c r="X19" s="14">
        <v>21379</v>
      </c>
      <c r="Y19" s="14">
        <v>694889</v>
      </c>
      <c r="Z19" s="14">
        <v>855990</v>
      </c>
      <c r="AA19" s="13">
        <f t="shared" si="10"/>
        <v>0</v>
      </c>
      <c r="AB19" s="13">
        <f t="shared" si="11"/>
        <v>0</v>
      </c>
      <c r="AC19" s="13">
        <f t="shared" si="11"/>
        <v>0</v>
      </c>
      <c r="AD19" s="14">
        <v>0</v>
      </c>
      <c r="AE19" s="14">
        <v>0</v>
      </c>
      <c r="AF19" s="14">
        <v>0</v>
      </c>
      <c r="AG19" s="14">
        <v>0</v>
      </c>
      <c r="AH19" s="14">
        <v>0</v>
      </c>
      <c r="AI19" s="14">
        <v>375</v>
      </c>
      <c r="AJ19" s="11"/>
      <c r="AK19" s="11"/>
      <c r="AL19" s="11"/>
      <c r="AM19" s="11"/>
    </row>
    <row r="20" spans="1:39" ht="18" customHeight="1" x14ac:dyDescent="0.15">
      <c r="A20" s="15" t="s">
        <v>37</v>
      </c>
      <c r="B20" s="16" t="s">
        <v>38</v>
      </c>
      <c r="C20" s="17">
        <f>IF(C21&gt;0,C21,0)+IF(C22&gt;0,C22,0)</f>
        <v>981569</v>
      </c>
      <c r="D20" s="17">
        <f>IF(D21&gt;0,D21,0)+IF(D22&gt;0,D22,0)</f>
        <v>700224</v>
      </c>
      <c r="E20" s="17">
        <f>IF(E21&gt;0,E21,0)+IF(E22&gt;0,E22,0)</f>
        <v>281345</v>
      </c>
      <c r="F20" s="17">
        <f>IF(I20&gt;0,I20,0)+IF(AB20&gt;0,AB20,0)</f>
        <v>699559</v>
      </c>
      <c r="G20" s="17">
        <f t="shared" ref="G20:AI20" si="12">IF(G21&gt;0,G21,0)+IF(G22&gt;0,G22,0)</f>
        <v>281344</v>
      </c>
      <c r="H20" s="17">
        <f t="shared" si="12"/>
        <v>980903</v>
      </c>
      <c r="I20" s="17">
        <f t="shared" si="12"/>
        <v>699559</v>
      </c>
      <c r="J20" s="17">
        <f t="shared" si="12"/>
        <v>281344</v>
      </c>
      <c r="K20" s="17">
        <f t="shared" si="12"/>
        <v>674928</v>
      </c>
      <c r="L20" s="17">
        <f t="shared" si="12"/>
        <v>620896</v>
      </c>
      <c r="M20" s="17">
        <f t="shared" si="12"/>
        <v>54032</v>
      </c>
      <c r="N20" s="17">
        <f t="shared" si="12"/>
        <v>613927</v>
      </c>
      <c r="O20" s="17">
        <f t="shared" si="12"/>
        <v>53980</v>
      </c>
      <c r="P20" s="17">
        <f t="shared" si="12"/>
        <v>6969</v>
      </c>
      <c r="Q20" s="17">
        <f t="shared" si="12"/>
        <v>52</v>
      </c>
      <c r="R20" s="17">
        <f t="shared" si="12"/>
        <v>305975</v>
      </c>
      <c r="S20" s="17">
        <f t="shared" si="12"/>
        <v>78663</v>
      </c>
      <c r="T20" s="17">
        <f t="shared" si="12"/>
        <v>227312</v>
      </c>
      <c r="U20" s="17">
        <f t="shared" si="12"/>
        <v>11634</v>
      </c>
      <c r="V20" s="17">
        <f t="shared" si="12"/>
        <v>15316</v>
      </c>
      <c r="W20" s="17">
        <f t="shared" si="12"/>
        <v>0</v>
      </c>
      <c r="X20" s="17">
        <f t="shared" si="12"/>
        <v>0</v>
      </c>
      <c r="Y20" s="17">
        <f t="shared" si="12"/>
        <v>67029</v>
      </c>
      <c r="Z20" s="17">
        <f t="shared" si="12"/>
        <v>211996</v>
      </c>
      <c r="AA20" s="17">
        <f t="shared" si="12"/>
        <v>0</v>
      </c>
      <c r="AB20" s="17">
        <f t="shared" si="12"/>
        <v>0</v>
      </c>
      <c r="AC20" s="17">
        <f t="shared" si="12"/>
        <v>0</v>
      </c>
      <c r="AD20" s="17">
        <f t="shared" si="12"/>
        <v>0</v>
      </c>
      <c r="AE20" s="17">
        <f t="shared" si="12"/>
        <v>0</v>
      </c>
      <c r="AF20" s="17">
        <f t="shared" si="12"/>
        <v>0</v>
      </c>
      <c r="AG20" s="17">
        <f t="shared" si="12"/>
        <v>0</v>
      </c>
      <c r="AH20" s="17">
        <f t="shared" si="12"/>
        <v>665</v>
      </c>
      <c r="AI20" s="17">
        <f t="shared" si="12"/>
        <v>1</v>
      </c>
      <c r="AJ20" s="11"/>
      <c r="AK20" s="11"/>
      <c r="AL20" s="11"/>
      <c r="AM20" s="11"/>
    </row>
    <row r="21" spans="1:39" ht="18" customHeight="1" x14ac:dyDescent="0.15">
      <c r="A21" s="15"/>
      <c r="B21" s="16" t="s">
        <v>39</v>
      </c>
      <c r="C21" s="17">
        <f>SUMIF(D21:E21,"&gt;0")</f>
        <v>761553</v>
      </c>
      <c r="D21" s="17">
        <f t="shared" ref="D21:E24" si="13">IF(F21&gt;0,F21,0)+IF(AH21&gt;0,AH21,0)</f>
        <v>531053</v>
      </c>
      <c r="E21" s="17">
        <f t="shared" si="13"/>
        <v>230500</v>
      </c>
      <c r="F21" s="17">
        <f>IF(I21&gt;0,I21,0)+IF(AB21&gt;0,AB21,0)</f>
        <v>531053</v>
      </c>
      <c r="G21" s="17">
        <f>IF(J21&gt;0,J21,0)+IF(AC21&gt;0,AC21,0)</f>
        <v>230500</v>
      </c>
      <c r="H21" s="17">
        <f>SUMIF(I21:J21,"&gt;0")</f>
        <v>761553</v>
      </c>
      <c r="I21" s="17">
        <f t="shared" ref="I21:J24" si="14">IF(L21&gt;0,L21,0)+IF(S21&gt;0,S21,0)</f>
        <v>531053</v>
      </c>
      <c r="J21" s="17">
        <f t="shared" si="14"/>
        <v>230500</v>
      </c>
      <c r="K21" s="17">
        <f>SUMIF(L21:M21,"&gt;0")</f>
        <v>515823</v>
      </c>
      <c r="L21" s="17">
        <f t="shared" ref="L21:M24" si="15">IF(N21&gt;0,N21,0)+IF(P21&gt;0,P21,0)</f>
        <v>477156</v>
      </c>
      <c r="M21" s="17">
        <f t="shared" si="15"/>
        <v>38667</v>
      </c>
      <c r="N21" s="18">
        <v>470879</v>
      </c>
      <c r="O21" s="18">
        <v>38667</v>
      </c>
      <c r="P21" s="18">
        <v>6277</v>
      </c>
      <c r="Q21" s="18">
        <v>0</v>
      </c>
      <c r="R21" s="17">
        <f>SUMIF(S21:T21,"&gt;0")</f>
        <v>245730</v>
      </c>
      <c r="S21" s="17">
        <f t="shared" ref="S21:T24" si="16">IF(U21&gt;0,U21,0)+IF(W21&gt;0,W21,0)+IF(Y21&gt;0,Y21,0)</f>
        <v>53897</v>
      </c>
      <c r="T21" s="17">
        <f t="shared" si="16"/>
        <v>191833</v>
      </c>
      <c r="U21" s="18">
        <v>7667</v>
      </c>
      <c r="V21" s="18">
        <v>8492</v>
      </c>
      <c r="W21" s="18">
        <v>0</v>
      </c>
      <c r="X21" s="18">
        <v>0</v>
      </c>
      <c r="Y21" s="18">
        <v>46230</v>
      </c>
      <c r="Z21" s="18">
        <v>183341</v>
      </c>
      <c r="AA21" s="17">
        <f>SUMIF(AB21:AC21,"&gt;0")</f>
        <v>0</v>
      </c>
      <c r="AB21" s="17">
        <f t="shared" ref="AB21:AC24" si="17">IF(AD21&gt;0,AD21,0)+IF(AF21&gt;0,AF21,0)</f>
        <v>0</v>
      </c>
      <c r="AC21" s="17">
        <f t="shared" si="17"/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1"/>
      <c r="AK21" s="11"/>
      <c r="AL21" s="11"/>
      <c r="AM21" s="11"/>
    </row>
    <row r="22" spans="1:39" ht="18" customHeight="1" x14ac:dyDescent="0.15">
      <c r="A22" s="19"/>
      <c r="B22" s="20" t="s">
        <v>40</v>
      </c>
      <c r="C22" s="17">
        <f>SUMIF(D22:E22,"&gt;0")</f>
        <v>220016</v>
      </c>
      <c r="D22" s="17">
        <f t="shared" si="13"/>
        <v>169171</v>
      </c>
      <c r="E22" s="17">
        <f t="shared" si="13"/>
        <v>50845</v>
      </c>
      <c r="F22" s="17">
        <f>IF(I22&gt;0,I22,0)+IF(AB22&gt;0,AB22,0)</f>
        <v>168506</v>
      </c>
      <c r="G22" s="17">
        <f>IF(J22&gt;0,J22,0)+IF(AC22&gt;0,AC22,0)</f>
        <v>50844</v>
      </c>
      <c r="H22" s="17">
        <f>SUMIF(I22:J22,"&gt;0")</f>
        <v>219350</v>
      </c>
      <c r="I22" s="17">
        <f t="shared" si="14"/>
        <v>168506</v>
      </c>
      <c r="J22" s="17">
        <f t="shared" si="14"/>
        <v>50844</v>
      </c>
      <c r="K22" s="17">
        <f>SUMIF(L22:M22,"&gt;0")</f>
        <v>159105</v>
      </c>
      <c r="L22" s="17">
        <f t="shared" si="15"/>
        <v>143740</v>
      </c>
      <c r="M22" s="17">
        <f t="shared" si="15"/>
        <v>15365</v>
      </c>
      <c r="N22" s="18">
        <v>143048</v>
      </c>
      <c r="O22" s="18">
        <v>15313</v>
      </c>
      <c r="P22" s="18">
        <v>692</v>
      </c>
      <c r="Q22" s="18">
        <v>52</v>
      </c>
      <c r="R22" s="17">
        <f>SUMIF(S22:T22,"&gt;0")</f>
        <v>60245</v>
      </c>
      <c r="S22" s="17">
        <f t="shared" si="16"/>
        <v>24766</v>
      </c>
      <c r="T22" s="17">
        <f t="shared" si="16"/>
        <v>35479</v>
      </c>
      <c r="U22" s="18">
        <v>3967</v>
      </c>
      <c r="V22" s="18">
        <v>6824</v>
      </c>
      <c r="W22" s="18">
        <v>0</v>
      </c>
      <c r="X22" s="18">
        <v>0</v>
      </c>
      <c r="Y22" s="18">
        <v>20799</v>
      </c>
      <c r="Z22" s="18">
        <v>28655</v>
      </c>
      <c r="AA22" s="17">
        <f>SUMIF(AB22:AC22,"&gt;0")</f>
        <v>0</v>
      </c>
      <c r="AB22" s="17">
        <f t="shared" si="17"/>
        <v>0</v>
      </c>
      <c r="AC22" s="17">
        <f t="shared" si="17"/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665</v>
      </c>
      <c r="AI22" s="18">
        <v>1</v>
      </c>
      <c r="AJ22" s="11"/>
      <c r="AK22" s="11"/>
      <c r="AL22" s="11"/>
      <c r="AM22" s="11"/>
    </row>
    <row r="23" spans="1:39" ht="18" customHeight="1" x14ac:dyDescent="0.15">
      <c r="A23" s="21" t="s">
        <v>41</v>
      </c>
      <c r="B23" s="21" t="s">
        <v>42</v>
      </c>
      <c r="C23" s="22">
        <f>SUMIF(D23:E23,"&gt;0")</f>
        <v>2379459</v>
      </c>
      <c r="D23" s="22">
        <f t="shared" si="13"/>
        <v>1384977</v>
      </c>
      <c r="E23" s="22">
        <f t="shared" si="13"/>
        <v>994482</v>
      </c>
      <c r="F23" s="22">
        <f>IF(I23&gt;0,I23,0)+IF(AB23&gt;0,AB23,0)</f>
        <v>1384427</v>
      </c>
      <c r="G23" s="22">
        <f>IF(J23&gt;0,J23,0)+IF(AC23&gt;0,AC23,0)</f>
        <v>994422</v>
      </c>
      <c r="H23" s="22">
        <f>SUMIF(I23:J23,"&gt;0")</f>
        <v>2378849</v>
      </c>
      <c r="I23" s="22">
        <f t="shared" si="14"/>
        <v>1384427</v>
      </c>
      <c r="J23" s="22">
        <f t="shared" si="14"/>
        <v>994422</v>
      </c>
      <c r="K23" s="22">
        <f>SUMIF(L23:M23,"&gt;0")</f>
        <v>1195990</v>
      </c>
      <c r="L23" s="22">
        <f t="shared" si="15"/>
        <v>1097466</v>
      </c>
      <c r="M23" s="22">
        <f t="shared" si="15"/>
        <v>98524</v>
      </c>
      <c r="N23" s="23">
        <v>1092749</v>
      </c>
      <c r="O23" s="23">
        <v>97159</v>
      </c>
      <c r="P23" s="23">
        <v>4717</v>
      </c>
      <c r="Q23" s="23">
        <v>1365</v>
      </c>
      <c r="R23" s="22">
        <f>SUMIF(S23:T23,"&gt;0")</f>
        <v>1182859</v>
      </c>
      <c r="S23" s="22">
        <f t="shared" si="16"/>
        <v>286961</v>
      </c>
      <c r="T23" s="22">
        <f t="shared" si="16"/>
        <v>895898</v>
      </c>
      <c r="U23" s="23">
        <v>3319</v>
      </c>
      <c r="V23" s="23">
        <v>1811</v>
      </c>
      <c r="W23" s="23">
        <v>101</v>
      </c>
      <c r="X23" s="23">
        <v>193</v>
      </c>
      <c r="Y23" s="23">
        <v>283541</v>
      </c>
      <c r="Z23" s="23">
        <v>893894</v>
      </c>
      <c r="AA23" s="22">
        <f>SUMIF(AB23:AC23,"&gt;0")</f>
        <v>0</v>
      </c>
      <c r="AB23" s="22">
        <f t="shared" si="17"/>
        <v>0</v>
      </c>
      <c r="AC23" s="22">
        <f t="shared" si="17"/>
        <v>0</v>
      </c>
      <c r="AD23" s="23">
        <v>0</v>
      </c>
      <c r="AE23" s="23">
        <v>0</v>
      </c>
      <c r="AF23" s="23">
        <v>0</v>
      </c>
      <c r="AG23" s="23">
        <v>0</v>
      </c>
      <c r="AH23" s="23">
        <v>550</v>
      </c>
      <c r="AI23" s="23">
        <v>60</v>
      </c>
      <c r="AJ23" s="11"/>
      <c r="AK23" s="11"/>
      <c r="AL23" s="11"/>
      <c r="AM23" s="11"/>
    </row>
    <row r="24" spans="1:39" ht="18" customHeight="1" x14ac:dyDescent="0.15">
      <c r="A24" s="24" t="s">
        <v>43</v>
      </c>
      <c r="B24" s="24" t="s">
        <v>44</v>
      </c>
      <c r="C24" s="25">
        <f>SUMIF(D24:E24,"&gt;0")</f>
        <v>1796501</v>
      </c>
      <c r="D24" s="25">
        <f t="shared" si="13"/>
        <v>1425747</v>
      </c>
      <c r="E24" s="25">
        <f t="shared" si="13"/>
        <v>370754</v>
      </c>
      <c r="F24" s="25">
        <f>IF(I24&gt;0,I24,0)+IF(AB24&gt;0,AB24,0)</f>
        <v>1425747</v>
      </c>
      <c r="G24" s="25">
        <f>IF(J24&gt;0,J24,0)+IF(AC24&gt;0,AC24,0)</f>
        <v>370754</v>
      </c>
      <c r="H24" s="25">
        <f>SUMIF(I24:J24,"&gt;0")</f>
        <v>1796501</v>
      </c>
      <c r="I24" s="25">
        <f t="shared" si="14"/>
        <v>1425747</v>
      </c>
      <c r="J24" s="25">
        <f t="shared" si="14"/>
        <v>370754</v>
      </c>
      <c r="K24" s="25">
        <f>SUMIF(L24:M24,"&gt;0")</f>
        <v>1322426</v>
      </c>
      <c r="L24" s="25">
        <f t="shared" si="15"/>
        <v>1261783</v>
      </c>
      <c r="M24" s="25">
        <f t="shared" si="15"/>
        <v>60643</v>
      </c>
      <c r="N24" s="26">
        <v>1259401</v>
      </c>
      <c r="O24" s="26">
        <v>60620</v>
      </c>
      <c r="P24" s="26">
        <v>2382</v>
      </c>
      <c r="Q24" s="26">
        <v>23</v>
      </c>
      <c r="R24" s="25">
        <f>SUMIF(S24:T24,"&gt;0")</f>
        <v>474075</v>
      </c>
      <c r="S24" s="25">
        <f t="shared" si="16"/>
        <v>163964</v>
      </c>
      <c r="T24" s="25">
        <f t="shared" si="16"/>
        <v>310111</v>
      </c>
      <c r="U24" s="26">
        <v>47445</v>
      </c>
      <c r="V24" s="26">
        <v>14104</v>
      </c>
      <c r="W24" s="26">
        <v>8590</v>
      </c>
      <c r="X24" s="26">
        <v>6310</v>
      </c>
      <c r="Y24" s="26">
        <v>107929</v>
      </c>
      <c r="Z24" s="26">
        <v>289697</v>
      </c>
      <c r="AA24" s="25">
        <f>SUMIF(AB24:AC24,"&gt;0")</f>
        <v>0</v>
      </c>
      <c r="AB24" s="25">
        <f t="shared" si="17"/>
        <v>0</v>
      </c>
      <c r="AC24" s="25">
        <f t="shared" si="17"/>
        <v>0</v>
      </c>
      <c r="AD24" s="26">
        <v>0</v>
      </c>
      <c r="AE24" s="26">
        <v>0</v>
      </c>
      <c r="AF24" s="26">
        <v>0</v>
      </c>
      <c r="AG24" s="26">
        <v>0</v>
      </c>
      <c r="AH24" s="26">
        <v>0</v>
      </c>
      <c r="AI24" s="26">
        <v>0</v>
      </c>
      <c r="AJ24" s="11"/>
      <c r="AK24" s="11"/>
      <c r="AL24" s="11"/>
      <c r="AM24" s="11"/>
    </row>
    <row r="25" spans="1:39" ht="18" customHeight="1" x14ac:dyDescent="0.15">
      <c r="A25" s="27" t="s">
        <v>45</v>
      </c>
      <c r="B25" s="28" t="s">
        <v>25</v>
      </c>
      <c r="C25" s="29">
        <f t="shared" ref="C25:AI28" si="18">SUMIF(C9,"&gt;0")</f>
        <v>2555866</v>
      </c>
      <c r="D25" s="29">
        <f t="shared" si="18"/>
        <v>334073</v>
      </c>
      <c r="E25" s="29">
        <f t="shared" si="18"/>
        <v>2221793</v>
      </c>
      <c r="F25" s="29">
        <f t="shared" si="18"/>
        <v>333443</v>
      </c>
      <c r="G25" s="29">
        <f t="shared" si="18"/>
        <v>2220173</v>
      </c>
      <c r="H25" s="29">
        <f t="shared" si="18"/>
        <v>2553616</v>
      </c>
      <c r="I25" s="29">
        <f t="shared" si="18"/>
        <v>333443</v>
      </c>
      <c r="J25" s="29">
        <f t="shared" si="18"/>
        <v>2220173</v>
      </c>
      <c r="K25" s="29">
        <f t="shared" si="18"/>
        <v>278559</v>
      </c>
      <c r="L25" s="29">
        <f t="shared" si="18"/>
        <v>214603</v>
      </c>
      <c r="M25" s="29">
        <f t="shared" si="18"/>
        <v>63956</v>
      </c>
      <c r="N25" s="29">
        <f t="shared" si="18"/>
        <v>214603</v>
      </c>
      <c r="O25" s="29">
        <f t="shared" si="18"/>
        <v>63956</v>
      </c>
      <c r="P25" s="29">
        <f t="shared" si="18"/>
        <v>0</v>
      </c>
      <c r="Q25" s="29">
        <f t="shared" si="18"/>
        <v>0</v>
      </c>
      <c r="R25" s="29">
        <f t="shared" si="18"/>
        <v>2275057</v>
      </c>
      <c r="S25" s="29">
        <f t="shared" si="18"/>
        <v>118840</v>
      </c>
      <c r="T25" s="29">
        <f t="shared" si="18"/>
        <v>2156217</v>
      </c>
      <c r="U25" s="29">
        <f t="shared" si="18"/>
        <v>1164</v>
      </c>
      <c r="V25" s="29">
        <f t="shared" si="18"/>
        <v>85</v>
      </c>
      <c r="W25" s="29">
        <f t="shared" si="18"/>
        <v>0</v>
      </c>
      <c r="X25" s="29">
        <f t="shared" si="18"/>
        <v>0</v>
      </c>
      <c r="Y25" s="29">
        <f t="shared" si="18"/>
        <v>117676</v>
      </c>
      <c r="Z25" s="29">
        <f t="shared" si="18"/>
        <v>2156132</v>
      </c>
      <c r="AA25" s="29">
        <f t="shared" si="18"/>
        <v>0</v>
      </c>
      <c r="AB25" s="29">
        <f t="shared" si="18"/>
        <v>0</v>
      </c>
      <c r="AC25" s="29">
        <f t="shared" si="18"/>
        <v>0</v>
      </c>
      <c r="AD25" s="29">
        <f t="shared" si="18"/>
        <v>0</v>
      </c>
      <c r="AE25" s="29">
        <f t="shared" si="18"/>
        <v>0</v>
      </c>
      <c r="AF25" s="29">
        <f t="shared" si="18"/>
        <v>0</v>
      </c>
      <c r="AG25" s="29">
        <f t="shared" si="18"/>
        <v>0</v>
      </c>
      <c r="AH25" s="29">
        <f t="shared" si="18"/>
        <v>630</v>
      </c>
      <c r="AI25" s="29">
        <f t="shared" si="18"/>
        <v>1620</v>
      </c>
      <c r="AJ25" s="11"/>
      <c r="AK25" s="11"/>
      <c r="AL25" s="11"/>
    </row>
    <row r="26" spans="1:39" ht="18" customHeight="1" x14ac:dyDescent="0.15">
      <c r="A26" s="15"/>
      <c r="B26" s="16" t="s">
        <v>26</v>
      </c>
      <c r="C26" s="17">
        <f t="shared" si="18"/>
        <v>3949687</v>
      </c>
      <c r="D26" s="17">
        <f t="shared" si="18"/>
        <v>998836</v>
      </c>
      <c r="E26" s="17">
        <f t="shared" si="18"/>
        <v>2950851</v>
      </c>
      <c r="F26" s="17">
        <f t="shared" si="18"/>
        <v>998836</v>
      </c>
      <c r="G26" s="17">
        <f t="shared" si="18"/>
        <v>2950850</v>
      </c>
      <c r="H26" s="17">
        <f t="shared" si="18"/>
        <v>3949686</v>
      </c>
      <c r="I26" s="17">
        <f t="shared" si="18"/>
        <v>998836</v>
      </c>
      <c r="J26" s="17">
        <f t="shared" si="18"/>
        <v>2950850</v>
      </c>
      <c r="K26" s="17">
        <f t="shared" si="18"/>
        <v>906631</v>
      </c>
      <c r="L26" s="17">
        <f t="shared" si="18"/>
        <v>736998</v>
      </c>
      <c r="M26" s="17">
        <f t="shared" si="18"/>
        <v>169633</v>
      </c>
      <c r="N26" s="17">
        <f t="shared" si="18"/>
        <v>736998</v>
      </c>
      <c r="O26" s="17">
        <f t="shared" si="18"/>
        <v>169633</v>
      </c>
      <c r="P26" s="17">
        <f t="shared" si="18"/>
        <v>0</v>
      </c>
      <c r="Q26" s="17">
        <f t="shared" si="18"/>
        <v>0</v>
      </c>
      <c r="R26" s="17">
        <f t="shared" si="18"/>
        <v>3043055</v>
      </c>
      <c r="S26" s="17">
        <f t="shared" si="18"/>
        <v>261838</v>
      </c>
      <c r="T26" s="17">
        <f t="shared" si="18"/>
        <v>2781217</v>
      </c>
      <c r="U26" s="17">
        <f t="shared" si="18"/>
        <v>120880</v>
      </c>
      <c r="V26" s="17">
        <f t="shared" si="18"/>
        <v>111544</v>
      </c>
      <c r="W26" s="17">
        <f t="shared" si="18"/>
        <v>2250</v>
      </c>
      <c r="X26" s="17">
        <f t="shared" si="18"/>
        <v>2250</v>
      </c>
      <c r="Y26" s="17">
        <f t="shared" si="18"/>
        <v>138708</v>
      </c>
      <c r="Z26" s="17">
        <f t="shared" si="18"/>
        <v>2667423</v>
      </c>
      <c r="AA26" s="17">
        <f t="shared" si="18"/>
        <v>0</v>
      </c>
      <c r="AB26" s="17">
        <f t="shared" si="18"/>
        <v>0</v>
      </c>
      <c r="AC26" s="17">
        <f t="shared" si="18"/>
        <v>0</v>
      </c>
      <c r="AD26" s="17">
        <f t="shared" si="18"/>
        <v>0</v>
      </c>
      <c r="AE26" s="17">
        <f t="shared" si="18"/>
        <v>0</v>
      </c>
      <c r="AF26" s="17">
        <f t="shared" si="18"/>
        <v>0</v>
      </c>
      <c r="AG26" s="17">
        <f t="shared" si="18"/>
        <v>0</v>
      </c>
      <c r="AH26" s="17">
        <f t="shared" si="18"/>
        <v>0</v>
      </c>
      <c r="AI26" s="17">
        <f t="shared" si="18"/>
        <v>1</v>
      </c>
      <c r="AJ26" s="11"/>
      <c r="AK26" s="11"/>
      <c r="AL26" s="11"/>
    </row>
    <row r="27" spans="1:39" ht="18" customHeight="1" x14ac:dyDescent="0.15">
      <c r="A27" s="15"/>
      <c r="B27" s="16" t="s">
        <v>27</v>
      </c>
      <c r="C27" s="17">
        <f t="shared" si="18"/>
        <v>4441391</v>
      </c>
      <c r="D27" s="17">
        <f t="shared" si="18"/>
        <v>3132047</v>
      </c>
      <c r="E27" s="17">
        <f t="shared" si="18"/>
        <v>1309344</v>
      </c>
      <c r="F27" s="17">
        <f t="shared" si="18"/>
        <v>3132047</v>
      </c>
      <c r="G27" s="17">
        <f t="shared" si="18"/>
        <v>1309344</v>
      </c>
      <c r="H27" s="17">
        <f t="shared" si="18"/>
        <v>4441391</v>
      </c>
      <c r="I27" s="17">
        <f t="shared" si="18"/>
        <v>3132047</v>
      </c>
      <c r="J27" s="17">
        <f t="shared" si="18"/>
        <v>1309344</v>
      </c>
      <c r="K27" s="17">
        <f t="shared" si="18"/>
        <v>2896121</v>
      </c>
      <c r="L27" s="17">
        <f t="shared" si="18"/>
        <v>2664375</v>
      </c>
      <c r="M27" s="17">
        <f t="shared" si="18"/>
        <v>231746</v>
      </c>
      <c r="N27" s="17">
        <f t="shared" si="18"/>
        <v>2633708</v>
      </c>
      <c r="O27" s="17">
        <f t="shared" si="18"/>
        <v>230915</v>
      </c>
      <c r="P27" s="17">
        <f t="shared" si="18"/>
        <v>30667</v>
      </c>
      <c r="Q27" s="17">
        <f t="shared" si="18"/>
        <v>831</v>
      </c>
      <c r="R27" s="17">
        <f t="shared" si="18"/>
        <v>1545270</v>
      </c>
      <c r="S27" s="17">
        <f t="shared" si="18"/>
        <v>467672</v>
      </c>
      <c r="T27" s="17">
        <f t="shared" si="18"/>
        <v>1077598</v>
      </c>
      <c r="U27" s="17">
        <f t="shared" si="18"/>
        <v>45386</v>
      </c>
      <c r="V27" s="17">
        <f t="shared" si="18"/>
        <v>56198</v>
      </c>
      <c r="W27" s="17">
        <f t="shared" si="18"/>
        <v>4036</v>
      </c>
      <c r="X27" s="17">
        <f t="shared" si="18"/>
        <v>6263</v>
      </c>
      <c r="Y27" s="17">
        <f t="shared" si="18"/>
        <v>418250</v>
      </c>
      <c r="Z27" s="17">
        <f t="shared" si="18"/>
        <v>1015137</v>
      </c>
      <c r="AA27" s="17">
        <f t="shared" si="18"/>
        <v>0</v>
      </c>
      <c r="AB27" s="17">
        <f t="shared" si="18"/>
        <v>0</v>
      </c>
      <c r="AC27" s="17">
        <f t="shared" si="18"/>
        <v>0</v>
      </c>
      <c r="AD27" s="17">
        <f t="shared" si="18"/>
        <v>0</v>
      </c>
      <c r="AE27" s="17">
        <f t="shared" si="18"/>
        <v>0</v>
      </c>
      <c r="AF27" s="17">
        <f t="shared" si="18"/>
        <v>0</v>
      </c>
      <c r="AG27" s="17">
        <f t="shared" si="18"/>
        <v>0</v>
      </c>
      <c r="AH27" s="17">
        <f t="shared" si="18"/>
        <v>0</v>
      </c>
      <c r="AI27" s="17">
        <f t="shared" si="18"/>
        <v>0</v>
      </c>
      <c r="AJ27" s="11"/>
      <c r="AK27" s="11"/>
      <c r="AL27" s="11"/>
    </row>
    <row r="28" spans="1:39" ht="18" customHeight="1" x14ac:dyDescent="0.15">
      <c r="A28" s="15"/>
      <c r="B28" s="16" t="s">
        <v>28</v>
      </c>
      <c r="C28" s="17">
        <f t="shared" si="18"/>
        <v>2483496</v>
      </c>
      <c r="D28" s="17">
        <f t="shared" si="18"/>
        <v>1337857</v>
      </c>
      <c r="E28" s="17">
        <f t="shared" si="18"/>
        <v>1145639</v>
      </c>
      <c r="F28" s="17">
        <f t="shared" si="18"/>
        <v>1337857</v>
      </c>
      <c r="G28" s="17">
        <f t="shared" si="18"/>
        <v>1145639</v>
      </c>
      <c r="H28" s="17">
        <f t="shared" si="18"/>
        <v>2483346</v>
      </c>
      <c r="I28" s="17">
        <f t="shared" si="18"/>
        <v>1337707</v>
      </c>
      <c r="J28" s="17">
        <f t="shared" si="18"/>
        <v>1145639</v>
      </c>
      <c r="K28" s="17">
        <f t="shared" si="18"/>
        <v>1008521</v>
      </c>
      <c r="L28" s="17">
        <f t="shared" si="18"/>
        <v>888057</v>
      </c>
      <c r="M28" s="17">
        <f t="shared" si="18"/>
        <v>120464</v>
      </c>
      <c r="N28" s="17">
        <f t="shared" si="18"/>
        <v>879418</v>
      </c>
      <c r="O28" s="17">
        <f t="shared" si="18"/>
        <v>119476</v>
      </c>
      <c r="P28" s="17">
        <f t="shared" si="18"/>
        <v>8639</v>
      </c>
      <c r="Q28" s="17">
        <f t="shared" si="18"/>
        <v>988</v>
      </c>
      <c r="R28" s="17">
        <f t="shared" si="18"/>
        <v>1474825</v>
      </c>
      <c r="S28" s="17">
        <f t="shared" si="18"/>
        <v>449650</v>
      </c>
      <c r="T28" s="17">
        <f t="shared" si="18"/>
        <v>1025175</v>
      </c>
      <c r="U28" s="17">
        <f t="shared" si="18"/>
        <v>67184</v>
      </c>
      <c r="V28" s="17">
        <f t="shared" si="18"/>
        <v>16670</v>
      </c>
      <c r="W28" s="17">
        <f t="shared" si="18"/>
        <v>272</v>
      </c>
      <c r="X28" s="17">
        <f t="shared" si="18"/>
        <v>484</v>
      </c>
      <c r="Y28" s="17">
        <f t="shared" si="18"/>
        <v>382194</v>
      </c>
      <c r="Z28" s="17">
        <f t="shared" si="18"/>
        <v>1008021</v>
      </c>
      <c r="AA28" s="17">
        <f t="shared" si="18"/>
        <v>150</v>
      </c>
      <c r="AB28" s="17">
        <f t="shared" si="18"/>
        <v>150</v>
      </c>
      <c r="AC28" s="17">
        <f t="shared" si="18"/>
        <v>0</v>
      </c>
      <c r="AD28" s="17">
        <f t="shared" si="18"/>
        <v>150</v>
      </c>
      <c r="AE28" s="17">
        <f t="shared" si="18"/>
        <v>0</v>
      </c>
      <c r="AF28" s="17">
        <f t="shared" si="18"/>
        <v>0</v>
      </c>
      <c r="AG28" s="17">
        <f t="shared" si="18"/>
        <v>0</v>
      </c>
      <c r="AH28" s="17">
        <f t="shared" si="18"/>
        <v>0</v>
      </c>
      <c r="AI28" s="17">
        <f t="shared" si="18"/>
        <v>0</v>
      </c>
      <c r="AJ28" s="11"/>
      <c r="AK28" s="11"/>
      <c r="AL28" s="11"/>
    </row>
    <row r="29" spans="1:39" ht="18" customHeight="1" x14ac:dyDescent="0.15">
      <c r="A29" s="15"/>
      <c r="B29" s="16" t="s">
        <v>39</v>
      </c>
      <c r="C29" s="17">
        <f t="shared" ref="C29:AI30" si="19">SUMIF(C21,"&gt;0")</f>
        <v>761553</v>
      </c>
      <c r="D29" s="17">
        <f t="shared" si="19"/>
        <v>531053</v>
      </c>
      <c r="E29" s="17">
        <f t="shared" si="19"/>
        <v>230500</v>
      </c>
      <c r="F29" s="17">
        <f t="shared" si="19"/>
        <v>531053</v>
      </c>
      <c r="G29" s="17">
        <f t="shared" si="19"/>
        <v>230500</v>
      </c>
      <c r="H29" s="17">
        <f t="shared" si="19"/>
        <v>761553</v>
      </c>
      <c r="I29" s="17">
        <f t="shared" si="19"/>
        <v>531053</v>
      </c>
      <c r="J29" s="17">
        <f t="shared" si="19"/>
        <v>230500</v>
      </c>
      <c r="K29" s="17">
        <f t="shared" si="19"/>
        <v>515823</v>
      </c>
      <c r="L29" s="17">
        <f t="shared" si="19"/>
        <v>477156</v>
      </c>
      <c r="M29" s="17">
        <f t="shared" si="19"/>
        <v>38667</v>
      </c>
      <c r="N29" s="17">
        <f t="shared" si="19"/>
        <v>470879</v>
      </c>
      <c r="O29" s="17">
        <f t="shared" si="19"/>
        <v>38667</v>
      </c>
      <c r="P29" s="17">
        <f t="shared" si="19"/>
        <v>6277</v>
      </c>
      <c r="Q29" s="17">
        <f t="shared" si="19"/>
        <v>0</v>
      </c>
      <c r="R29" s="17">
        <f t="shared" si="19"/>
        <v>245730</v>
      </c>
      <c r="S29" s="17">
        <f t="shared" si="19"/>
        <v>53897</v>
      </c>
      <c r="T29" s="17">
        <f t="shared" si="19"/>
        <v>191833</v>
      </c>
      <c r="U29" s="17">
        <f t="shared" si="19"/>
        <v>7667</v>
      </c>
      <c r="V29" s="17">
        <f t="shared" si="19"/>
        <v>8492</v>
      </c>
      <c r="W29" s="17">
        <f t="shared" si="19"/>
        <v>0</v>
      </c>
      <c r="X29" s="17">
        <f t="shared" si="19"/>
        <v>0</v>
      </c>
      <c r="Y29" s="17">
        <f t="shared" si="19"/>
        <v>46230</v>
      </c>
      <c r="Z29" s="17">
        <f t="shared" si="19"/>
        <v>183341</v>
      </c>
      <c r="AA29" s="17">
        <f t="shared" si="19"/>
        <v>0</v>
      </c>
      <c r="AB29" s="17">
        <f t="shared" si="19"/>
        <v>0</v>
      </c>
      <c r="AC29" s="17">
        <f t="shared" si="19"/>
        <v>0</v>
      </c>
      <c r="AD29" s="17">
        <f t="shared" si="19"/>
        <v>0</v>
      </c>
      <c r="AE29" s="17">
        <f t="shared" si="19"/>
        <v>0</v>
      </c>
      <c r="AF29" s="17">
        <f t="shared" si="19"/>
        <v>0</v>
      </c>
      <c r="AG29" s="17">
        <f t="shared" si="19"/>
        <v>0</v>
      </c>
      <c r="AH29" s="17">
        <f t="shared" si="19"/>
        <v>0</v>
      </c>
      <c r="AI29" s="17">
        <f t="shared" si="19"/>
        <v>0</v>
      </c>
      <c r="AJ29" s="11"/>
      <c r="AK29" s="11"/>
      <c r="AL29" s="11"/>
    </row>
    <row r="30" spans="1:39" ht="18" customHeight="1" x14ac:dyDescent="0.15">
      <c r="A30" s="15"/>
      <c r="B30" s="16" t="s">
        <v>40</v>
      </c>
      <c r="C30" s="17">
        <f t="shared" si="19"/>
        <v>220016</v>
      </c>
      <c r="D30" s="17">
        <f t="shared" si="19"/>
        <v>169171</v>
      </c>
      <c r="E30" s="17">
        <f t="shared" si="19"/>
        <v>50845</v>
      </c>
      <c r="F30" s="17">
        <f t="shared" si="19"/>
        <v>168506</v>
      </c>
      <c r="G30" s="17">
        <f t="shared" si="19"/>
        <v>50844</v>
      </c>
      <c r="H30" s="17">
        <f t="shared" si="19"/>
        <v>219350</v>
      </c>
      <c r="I30" s="17">
        <f t="shared" si="19"/>
        <v>168506</v>
      </c>
      <c r="J30" s="17">
        <f t="shared" si="19"/>
        <v>50844</v>
      </c>
      <c r="K30" s="17">
        <f t="shared" si="19"/>
        <v>159105</v>
      </c>
      <c r="L30" s="17">
        <f t="shared" si="19"/>
        <v>143740</v>
      </c>
      <c r="M30" s="17">
        <f t="shared" si="19"/>
        <v>15365</v>
      </c>
      <c r="N30" s="17">
        <f t="shared" si="19"/>
        <v>143048</v>
      </c>
      <c r="O30" s="17">
        <f t="shared" si="19"/>
        <v>15313</v>
      </c>
      <c r="P30" s="17">
        <f t="shared" si="19"/>
        <v>692</v>
      </c>
      <c r="Q30" s="17">
        <f t="shared" si="19"/>
        <v>52</v>
      </c>
      <c r="R30" s="17">
        <f t="shared" si="19"/>
        <v>60245</v>
      </c>
      <c r="S30" s="17">
        <f t="shared" si="19"/>
        <v>24766</v>
      </c>
      <c r="T30" s="17">
        <f t="shared" si="19"/>
        <v>35479</v>
      </c>
      <c r="U30" s="17">
        <f t="shared" si="19"/>
        <v>3967</v>
      </c>
      <c r="V30" s="17">
        <f t="shared" si="19"/>
        <v>6824</v>
      </c>
      <c r="W30" s="17">
        <f t="shared" si="19"/>
        <v>0</v>
      </c>
      <c r="X30" s="17">
        <f t="shared" si="19"/>
        <v>0</v>
      </c>
      <c r="Y30" s="17">
        <f t="shared" si="19"/>
        <v>20799</v>
      </c>
      <c r="Z30" s="17">
        <f t="shared" si="19"/>
        <v>28655</v>
      </c>
      <c r="AA30" s="17">
        <f t="shared" si="19"/>
        <v>0</v>
      </c>
      <c r="AB30" s="17">
        <f t="shared" si="19"/>
        <v>0</v>
      </c>
      <c r="AC30" s="17">
        <f t="shared" si="19"/>
        <v>0</v>
      </c>
      <c r="AD30" s="17">
        <f t="shared" si="19"/>
        <v>0</v>
      </c>
      <c r="AE30" s="17">
        <f t="shared" si="19"/>
        <v>0</v>
      </c>
      <c r="AF30" s="17">
        <f t="shared" si="19"/>
        <v>0</v>
      </c>
      <c r="AG30" s="17">
        <f t="shared" si="19"/>
        <v>0</v>
      </c>
      <c r="AH30" s="17">
        <f t="shared" si="19"/>
        <v>665</v>
      </c>
      <c r="AI30" s="17">
        <f t="shared" si="19"/>
        <v>1</v>
      </c>
      <c r="AJ30" s="11"/>
      <c r="AK30" s="11"/>
      <c r="AL30" s="11"/>
    </row>
    <row r="31" spans="1:39" ht="18" customHeight="1" x14ac:dyDescent="0.15">
      <c r="A31" s="15"/>
      <c r="B31" s="16" t="s">
        <v>29</v>
      </c>
      <c r="C31" s="17">
        <f t="shared" ref="C31:AI31" si="20">SUMIF(C13,"&gt;0")</f>
        <v>4874104</v>
      </c>
      <c r="D31" s="17">
        <f t="shared" si="20"/>
        <v>3311420</v>
      </c>
      <c r="E31" s="17">
        <f t="shared" si="20"/>
        <v>1562684</v>
      </c>
      <c r="F31" s="17">
        <f t="shared" si="20"/>
        <v>3310423</v>
      </c>
      <c r="G31" s="17">
        <f t="shared" si="20"/>
        <v>1562206</v>
      </c>
      <c r="H31" s="17">
        <f t="shared" si="20"/>
        <v>4872629</v>
      </c>
      <c r="I31" s="17">
        <f t="shared" si="20"/>
        <v>3310423</v>
      </c>
      <c r="J31" s="17">
        <f t="shared" si="20"/>
        <v>1562206</v>
      </c>
      <c r="K31" s="17">
        <f t="shared" si="20"/>
        <v>3225075</v>
      </c>
      <c r="L31" s="17">
        <f t="shared" si="20"/>
        <v>2872631</v>
      </c>
      <c r="M31" s="17">
        <f t="shared" si="20"/>
        <v>352444</v>
      </c>
      <c r="N31" s="17">
        <f t="shared" si="20"/>
        <v>2855053</v>
      </c>
      <c r="O31" s="17">
        <f t="shared" si="20"/>
        <v>352304</v>
      </c>
      <c r="P31" s="17">
        <f t="shared" si="20"/>
        <v>17578</v>
      </c>
      <c r="Q31" s="17">
        <f t="shared" si="20"/>
        <v>140</v>
      </c>
      <c r="R31" s="17">
        <f t="shared" si="20"/>
        <v>1647554</v>
      </c>
      <c r="S31" s="17">
        <f t="shared" si="20"/>
        <v>437792</v>
      </c>
      <c r="T31" s="17">
        <f t="shared" si="20"/>
        <v>1209762</v>
      </c>
      <c r="U31" s="17">
        <f t="shared" si="20"/>
        <v>21205</v>
      </c>
      <c r="V31" s="17">
        <f t="shared" si="20"/>
        <v>45136</v>
      </c>
      <c r="W31" s="17">
        <f t="shared" si="20"/>
        <v>2906</v>
      </c>
      <c r="X31" s="17">
        <f t="shared" si="20"/>
        <v>4404</v>
      </c>
      <c r="Y31" s="17">
        <f t="shared" si="20"/>
        <v>413681</v>
      </c>
      <c r="Z31" s="17">
        <f t="shared" si="20"/>
        <v>1160222</v>
      </c>
      <c r="AA31" s="17">
        <f t="shared" si="20"/>
        <v>0</v>
      </c>
      <c r="AB31" s="17">
        <f t="shared" si="20"/>
        <v>0</v>
      </c>
      <c r="AC31" s="17">
        <f t="shared" si="20"/>
        <v>0</v>
      </c>
      <c r="AD31" s="17">
        <f t="shared" si="20"/>
        <v>0</v>
      </c>
      <c r="AE31" s="17">
        <f t="shared" si="20"/>
        <v>0</v>
      </c>
      <c r="AF31" s="17">
        <f t="shared" si="20"/>
        <v>0</v>
      </c>
      <c r="AG31" s="17">
        <f t="shared" si="20"/>
        <v>0</v>
      </c>
      <c r="AH31" s="17">
        <f t="shared" si="20"/>
        <v>997</v>
      </c>
      <c r="AI31" s="17">
        <f t="shared" si="20"/>
        <v>478</v>
      </c>
      <c r="AJ31" s="11"/>
      <c r="AK31" s="11"/>
      <c r="AL31" s="11"/>
    </row>
    <row r="32" spans="1:39" ht="18" customHeight="1" x14ac:dyDescent="0.15">
      <c r="A32" s="15"/>
      <c r="B32" s="16" t="s">
        <v>42</v>
      </c>
      <c r="C32" s="17">
        <f t="shared" ref="C32:AI32" si="21">SUMIF(C23,"&gt;0")</f>
        <v>2379459</v>
      </c>
      <c r="D32" s="17">
        <f t="shared" si="21"/>
        <v>1384977</v>
      </c>
      <c r="E32" s="17">
        <f t="shared" si="21"/>
        <v>994482</v>
      </c>
      <c r="F32" s="17">
        <f t="shared" si="21"/>
        <v>1384427</v>
      </c>
      <c r="G32" s="17">
        <f t="shared" si="21"/>
        <v>994422</v>
      </c>
      <c r="H32" s="17">
        <f t="shared" si="21"/>
        <v>2378849</v>
      </c>
      <c r="I32" s="17">
        <f t="shared" si="21"/>
        <v>1384427</v>
      </c>
      <c r="J32" s="17">
        <f t="shared" si="21"/>
        <v>994422</v>
      </c>
      <c r="K32" s="17">
        <f t="shared" si="21"/>
        <v>1195990</v>
      </c>
      <c r="L32" s="17">
        <f t="shared" si="21"/>
        <v>1097466</v>
      </c>
      <c r="M32" s="17">
        <f t="shared" si="21"/>
        <v>98524</v>
      </c>
      <c r="N32" s="17">
        <f t="shared" si="21"/>
        <v>1092749</v>
      </c>
      <c r="O32" s="17">
        <f t="shared" si="21"/>
        <v>97159</v>
      </c>
      <c r="P32" s="17">
        <f t="shared" si="21"/>
        <v>4717</v>
      </c>
      <c r="Q32" s="17">
        <f t="shared" si="21"/>
        <v>1365</v>
      </c>
      <c r="R32" s="17">
        <f t="shared" si="21"/>
        <v>1182859</v>
      </c>
      <c r="S32" s="17">
        <f t="shared" si="21"/>
        <v>286961</v>
      </c>
      <c r="T32" s="17">
        <f t="shared" si="21"/>
        <v>895898</v>
      </c>
      <c r="U32" s="17">
        <f t="shared" si="21"/>
        <v>3319</v>
      </c>
      <c r="V32" s="17">
        <f t="shared" si="21"/>
        <v>1811</v>
      </c>
      <c r="W32" s="17">
        <f t="shared" si="21"/>
        <v>101</v>
      </c>
      <c r="X32" s="17">
        <f t="shared" si="21"/>
        <v>193</v>
      </c>
      <c r="Y32" s="17">
        <f t="shared" si="21"/>
        <v>283541</v>
      </c>
      <c r="Z32" s="17">
        <f t="shared" si="21"/>
        <v>893894</v>
      </c>
      <c r="AA32" s="17">
        <f t="shared" si="21"/>
        <v>0</v>
      </c>
      <c r="AB32" s="17">
        <f t="shared" si="21"/>
        <v>0</v>
      </c>
      <c r="AC32" s="17">
        <f t="shared" si="21"/>
        <v>0</v>
      </c>
      <c r="AD32" s="17">
        <f t="shared" si="21"/>
        <v>0</v>
      </c>
      <c r="AE32" s="17">
        <f t="shared" si="21"/>
        <v>0</v>
      </c>
      <c r="AF32" s="17">
        <f t="shared" si="21"/>
        <v>0</v>
      </c>
      <c r="AG32" s="17">
        <f t="shared" si="21"/>
        <v>0</v>
      </c>
      <c r="AH32" s="17">
        <f t="shared" si="21"/>
        <v>550</v>
      </c>
      <c r="AI32" s="17">
        <f t="shared" si="21"/>
        <v>60</v>
      </c>
      <c r="AJ32" s="11"/>
      <c r="AK32" s="11"/>
      <c r="AL32" s="11"/>
    </row>
    <row r="33" spans="1:38" ht="18" customHeight="1" x14ac:dyDescent="0.15">
      <c r="A33" s="15"/>
      <c r="B33" s="16" t="s">
        <v>30</v>
      </c>
      <c r="C33" s="17">
        <f t="shared" ref="C33:AI36" si="22">SUMIF(C14,"&gt;0")</f>
        <v>4056218</v>
      </c>
      <c r="D33" s="17">
        <f t="shared" si="22"/>
        <v>3308460</v>
      </c>
      <c r="E33" s="17">
        <f t="shared" si="22"/>
        <v>747758</v>
      </c>
      <c r="F33" s="17">
        <f t="shared" si="22"/>
        <v>3308460</v>
      </c>
      <c r="G33" s="17">
        <f t="shared" si="22"/>
        <v>747758</v>
      </c>
      <c r="H33" s="17">
        <f t="shared" si="22"/>
        <v>4056218</v>
      </c>
      <c r="I33" s="17">
        <f t="shared" si="22"/>
        <v>3308460</v>
      </c>
      <c r="J33" s="17">
        <f t="shared" si="22"/>
        <v>747758</v>
      </c>
      <c r="K33" s="17">
        <f t="shared" si="22"/>
        <v>3039133</v>
      </c>
      <c r="L33" s="17">
        <f t="shared" si="22"/>
        <v>2966296</v>
      </c>
      <c r="M33" s="17">
        <f t="shared" si="22"/>
        <v>72837</v>
      </c>
      <c r="N33" s="17">
        <f t="shared" si="22"/>
        <v>2954386</v>
      </c>
      <c r="O33" s="17">
        <f t="shared" si="22"/>
        <v>72821</v>
      </c>
      <c r="P33" s="17">
        <f t="shared" si="22"/>
        <v>11910</v>
      </c>
      <c r="Q33" s="17">
        <f t="shared" si="22"/>
        <v>16</v>
      </c>
      <c r="R33" s="17">
        <f t="shared" si="22"/>
        <v>1017085</v>
      </c>
      <c r="S33" s="17">
        <f t="shared" si="22"/>
        <v>342164</v>
      </c>
      <c r="T33" s="17">
        <f t="shared" si="22"/>
        <v>674921</v>
      </c>
      <c r="U33" s="17">
        <f t="shared" si="22"/>
        <v>2629</v>
      </c>
      <c r="V33" s="17">
        <f t="shared" si="22"/>
        <v>3493</v>
      </c>
      <c r="W33" s="17">
        <f t="shared" si="22"/>
        <v>0</v>
      </c>
      <c r="X33" s="17">
        <f t="shared" si="22"/>
        <v>0</v>
      </c>
      <c r="Y33" s="17">
        <f t="shared" si="22"/>
        <v>339535</v>
      </c>
      <c r="Z33" s="17">
        <f t="shared" si="22"/>
        <v>671428</v>
      </c>
      <c r="AA33" s="17">
        <f t="shared" si="22"/>
        <v>0</v>
      </c>
      <c r="AB33" s="17">
        <f t="shared" si="22"/>
        <v>0</v>
      </c>
      <c r="AC33" s="17">
        <f t="shared" si="22"/>
        <v>0</v>
      </c>
      <c r="AD33" s="17">
        <f t="shared" si="22"/>
        <v>0</v>
      </c>
      <c r="AE33" s="17">
        <f t="shared" si="22"/>
        <v>0</v>
      </c>
      <c r="AF33" s="17">
        <f t="shared" si="22"/>
        <v>0</v>
      </c>
      <c r="AG33" s="17">
        <f t="shared" si="22"/>
        <v>0</v>
      </c>
      <c r="AH33" s="17">
        <f t="shared" si="22"/>
        <v>0</v>
      </c>
      <c r="AI33" s="17">
        <f t="shared" si="22"/>
        <v>0</v>
      </c>
      <c r="AJ33" s="11"/>
      <c r="AK33" s="11"/>
      <c r="AL33" s="11"/>
    </row>
    <row r="34" spans="1:38" ht="18" customHeight="1" x14ac:dyDescent="0.15">
      <c r="A34" s="15"/>
      <c r="B34" s="16" t="s">
        <v>31</v>
      </c>
      <c r="C34" s="17">
        <f t="shared" si="22"/>
        <v>5829694</v>
      </c>
      <c r="D34" s="17">
        <f t="shared" si="22"/>
        <v>3552090</v>
      </c>
      <c r="E34" s="17">
        <f t="shared" si="22"/>
        <v>2277604</v>
      </c>
      <c r="F34" s="17">
        <f t="shared" si="22"/>
        <v>3551809</v>
      </c>
      <c r="G34" s="17">
        <f t="shared" si="22"/>
        <v>2275412</v>
      </c>
      <c r="H34" s="17">
        <f t="shared" si="22"/>
        <v>5827221</v>
      </c>
      <c r="I34" s="17">
        <f t="shared" si="22"/>
        <v>3551809</v>
      </c>
      <c r="J34" s="17">
        <f t="shared" si="22"/>
        <v>2275412</v>
      </c>
      <c r="K34" s="17">
        <f t="shared" si="22"/>
        <v>3587699</v>
      </c>
      <c r="L34" s="17">
        <f t="shared" si="22"/>
        <v>3141689</v>
      </c>
      <c r="M34" s="17">
        <f t="shared" si="22"/>
        <v>446010</v>
      </c>
      <c r="N34" s="17">
        <f t="shared" si="22"/>
        <v>3109939</v>
      </c>
      <c r="O34" s="17">
        <f t="shared" si="22"/>
        <v>444349</v>
      </c>
      <c r="P34" s="17">
        <f t="shared" si="22"/>
        <v>31750</v>
      </c>
      <c r="Q34" s="17">
        <f t="shared" si="22"/>
        <v>1661</v>
      </c>
      <c r="R34" s="17">
        <f t="shared" si="22"/>
        <v>2239522</v>
      </c>
      <c r="S34" s="17">
        <f t="shared" si="22"/>
        <v>410120</v>
      </c>
      <c r="T34" s="17">
        <f t="shared" si="22"/>
        <v>1829402</v>
      </c>
      <c r="U34" s="17">
        <f t="shared" si="22"/>
        <v>158796</v>
      </c>
      <c r="V34" s="17">
        <f t="shared" si="22"/>
        <v>64917</v>
      </c>
      <c r="W34" s="17">
        <f t="shared" si="22"/>
        <v>175</v>
      </c>
      <c r="X34" s="17">
        <f t="shared" si="22"/>
        <v>262</v>
      </c>
      <c r="Y34" s="17">
        <f t="shared" si="22"/>
        <v>251149</v>
      </c>
      <c r="Z34" s="17">
        <f t="shared" si="22"/>
        <v>1764223</v>
      </c>
      <c r="AA34" s="17">
        <f t="shared" si="22"/>
        <v>0</v>
      </c>
      <c r="AB34" s="17">
        <f t="shared" si="22"/>
        <v>0</v>
      </c>
      <c r="AC34" s="17">
        <f t="shared" si="22"/>
        <v>0</v>
      </c>
      <c r="AD34" s="17">
        <f t="shared" si="22"/>
        <v>0</v>
      </c>
      <c r="AE34" s="17">
        <f t="shared" si="22"/>
        <v>0</v>
      </c>
      <c r="AF34" s="17">
        <f t="shared" si="22"/>
        <v>0</v>
      </c>
      <c r="AG34" s="17">
        <f t="shared" si="22"/>
        <v>0</v>
      </c>
      <c r="AH34" s="17">
        <f t="shared" si="22"/>
        <v>281</v>
      </c>
      <c r="AI34" s="17">
        <f t="shared" si="22"/>
        <v>2192</v>
      </c>
      <c r="AJ34" s="11"/>
      <c r="AK34" s="11"/>
      <c r="AL34" s="11"/>
    </row>
    <row r="35" spans="1:38" ht="18" customHeight="1" x14ac:dyDescent="0.15">
      <c r="A35" s="15"/>
      <c r="B35" s="16" t="s">
        <v>32</v>
      </c>
      <c r="C35" s="17">
        <f t="shared" si="22"/>
        <v>6511878</v>
      </c>
      <c r="D35" s="17">
        <f t="shared" si="22"/>
        <v>4740612</v>
      </c>
      <c r="E35" s="17">
        <f t="shared" si="22"/>
        <v>1771266</v>
      </c>
      <c r="F35" s="17">
        <f t="shared" si="22"/>
        <v>4740612</v>
      </c>
      <c r="G35" s="17">
        <f t="shared" si="22"/>
        <v>1771266</v>
      </c>
      <c r="H35" s="17">
        <f t="shared" si="22"/>
        <v>6511878</v>
      </c>
      <c r="I35" s="17">
        <f t="shared" si="22"/>
        <v>4740612</v>
      </c>
      <c r="J35" s="17">
        <f t="shared" si="22"/>
        <v>1771266</v>
      </c>
      <c r="K35" s="17">
        <f t="shared" si="22"/>
        <v>4832827</v>
      </c>
      <c r="L35" s="17">
        <f t="shared" si="22"/>
        <v>4434537</v>
      </c>
      <c r="M35" s="17">
        <f t="shared" si="22"/>
        <v>398290</v>
      </c>
      <c r="N35" s="17">
        <f t="shared" si="22"/>
        <v>4427543</v>
      </c>
      <c r="O35" s="17">
        <f t="shared" si="22"/>
        <v>398061</v>
      </c>
      <c r="P35" s="17">
        <f t="shared" si="22"/>
        <v>6994</v>
      </c>
      <c r="Q35" s="17">
        <f t="shared" si="22"/>
        <v>229</v>
      </c>
      <c r="R35" s="17">
        <f t="shared" si="22"/>
        <v>1679051</v>
      </c>
      <c r="S35" s="17">
        <f t="shared" si="22"/>
        <v>306075</v>
      </c>
      <c r="T35" s="17">
        <f t="shared" si="22"/>
        <v>1372976</v>
      </c>
      <c r="U35" s="17">
        <f t="shared" si="22"/>
        <v>83297</v>
      </c>
      <c r="V35" s="17">
        <f t="shared" si="22"/>
        <v>63577</v>
      </c>
      <c r="W35" s="17">
        <f t="shared" si="22"/>
        <v>537</v>
      </c>
      <c r="X35" s="17">
        <f t="shared" si="22"/>
        <v>771</v>
      </c>
      <c r="Y35" s="17">
        <f t="shared" si="22"/>
        <v>222241</v>
      </c>
      <c r="Z35" s="17">
        <f t="shared" si="22"/>
        <v>1308628</v>
      </c>
      <c r="AA35" s="17">
        <f t="shared" si="22"/>
        <v>0</v>
      </c>
      <c r="AB35" s="17">
        <f t="shared" si="22"/>
        <v>0</v>
      </c>
      <c r="AC35" s="17">
        <f t="shared" si="22"/>
        <v>0</v>
      </c>
      <c r="AD35" s="17">
        <f t="shared" si="22"/>
        <v>0</v>
      </c>
      <c r="AE35" s="17">
        <f t="shared" si="22"/>
        <v>0</v>
      </c>
      <c r="AF35" s="17">
        <f t="shared" si="22"/>
        <v>0</v>
      </c>
      <c r="AG35" s="17">
        <f t="shared" si="22"/>
        <v>0</v>
      </c>
      <c r="AH35" s="17">
        <f t="shared" si="22"/>
        <v>0</v>
      </c>
      <c r="AI35" s="17">
        <f t="shared" si="22"/>
        <v>0</v>
      </c>
      <c r="AJ35" s="11"/>
      <c r="AK35" s="11"/>
      <c r="AL35" s="11"/>
    </row>
    <row r="36" spans="1:38" ht="18" customHeight="1" x14ac:dyDescent="0.15">
      <c r="A36" s="15"/>
      <c r="B36" s="16" t="s">
        <v>33</v>
      </c>
      <c r="C36" s="17">
        <f t="shared" si="22"/>
        <v>7053526</v>
      </c>
      <c r="D36" s="17">
        <f t="shared" si="22"/>
        <v>5882470</v>
      </c>
      <c r="E36" s="17">
        <f t="shared" si="22"/>
        <v>1171056</v>
      </c>
      <c r="F36" s="17">
        <f t="shared" si="22"/>
        <v>5881752</v>
      </c>
      <c r="G36" s="17">
        <f t="shared" si="22"/>
        <v>1170850</v>
      </c>
      <c r="H36" s="17">
        <f t="shared" si="22"/>
        <v>7052602</v>
      </c>
      <c r="I36" s="17">
        <f t="shared" si="22"/>
        <v>5881752</v>
      </c>
      <c r="J36" s="17">
        <f t="shared" si="22"/>
        <v>1170850</v>
      </c>
      <c r="K36" s="17">
        <f t="shared" si="22"/>
        <v>5684586</v>
      </c>
      <c r="L36" s="17">
        <f t="shared" si="22"/>
        <v>5409953</v>
      </c>
      <c r="M36" s="17">
        <f t="shared" si="22"/>
        <v>274633</v>
      </c>
      <c r="N36" s="17">
        <f t="shared" si="22"/>
        <v>5391037</v>
      </c>
      <c r="O36" s="17">
        <f t="shared" si="22"/>
        <v>273677</v>
      </c>
      <c r="P36" s="17">
        <f t="shared" si="22"/>
        <v>18916</v>
      </c>
      <c r="Q36" s="17">
        <f t="shared" si="22"/>
        <v>956</v>
      </c>
      <c r="R36" s="17">
        <f t="shared" si="22"/>
        <v>1368016</v>
      </c>
      <c r="S36" s="17">
        <f t="shared" si="22"/>
        <v>471799</v>
      </c>
      <c r="T36" s="17">
        <f t="shared" si="22"/>
        <v>896217</v>
      </c>
      <c r="U36" s="17">
        <f t="shared" si="22"/>
        <v>97564</v>
      </c>
      <c r="V36" s="17">
        <f t="shared" si="22"/>
        <v>91716</v>
      </c>
      <c r="W36" s="17">
        <f t="shared" si="22"/>
        <v>1004</v>
      </c>
      <c r="X36" s="17">
        <f t="shared" si="22"/>
        <v>1523</v>
      </c>
      <c r="Y36" s="17">
        <f t="shared" si="22"/>
        <v>373231</v>
      </c>
      <c r="Z36" s="17">
        <f t="shared" si="22"/>
        <v>802978</v>
      </c>
      <c r="AA36" s="17">
        <f t="shared" si="22"/>
        <v>0</v>
      </c>
      <c r="AB36" s="17">
        <f t="shared" si="22"/>
        <v>0</v>
      </c>
      <c r="AC36" s="17">
        <f t="shared" si="22"/>
        <v>0</v>
      </c>
      <c r="AD36" s="17">
        <f t="shared" si="22"/>
        <v>0</v>
      </c>
      <c r="AE36" s="17">
        <f t="shared" si="22"/>
        <v>0</v>
      </c>
      <c r="AF36" s="17">
        <f t="shared" si="22"/>
        <v>0</v>
      </c>
      <c r="AG36" s="17">
        <f t="shared" si="22"/>
        <v>0</v>
      </c>
      <c r="AH36" s="17">
        <f t="shared" si="22"/>
        <v>718</v>
      </c>
      <c r="AI36" s="17">
        <f t="shared" si="22"/>
        <v>206</v>
      </c>
      <c r="AJ36" s="11"/>
      <c r="AK36" s="11"/>
      <c r="AL36" s="11"/>
    </row>
    <row r="37" spans="1:38" ht="18" customHeight="1" x14ac:dyDescent="0.15">
      <c r="A37" s="15"/>
      <c r="B37" s="16" t="s">
        <v>35</v>
      </c>
      <c r="C37" s="17">
        <f t="shared" ref="C37:AI37" si="23">SUMIF(C18,"&gt;0")+SUMIF(C19,"&gt;0")</f>
        <v>9730564</v>
      </c>
      <c r="D37" s="17">
        <f t="shared" si="23"/>
        <v>7998254</v>
      </c>
      <c r="E37" s="17">
        <f t="shared" si="23"/>
        <v>1732310</v>
      </c>
      <c r="F37" s="17">
        <f t="shared" si="23"/>
        <v>7998254</v>
      </c>
      <c r="G37" s="17">
        <f t="shared" si="23"/>
        <v>1731935</v>
      </c>
      <c r="H37" s="17">
        <f t="shared" si="23"/>
        <v>9730189</v>
      </c>
      <c r="I37" s="17">
        <f t="shared" si="23"/>
        <v>7998254</v>
      </c>
      <c r="J37" s="17">
        <f t="shared" si="23"/>
        <v>1731935</v>
      </c>
      <c r="K37" s="17">
        <f t="shared" si="23"/>
        <v>6896078</v>
      </c>
      <c r="L37" s="17">
        <f t="shared" si="23"/>
        <v>6563876</v>
      </c>
      <c r="M37" s="17">
        <f t="shared" si="23"/>
        <v>332202</v>
      </c>
      <c r="N37" s="17">
        <f t="shared" si="23"/>
        <v>6461489</v>
      </c>
      <c r="O37" s="17">
        <f t="shared" si="23"/>
        <v>329625</v>
      </c>
      <c r="P37" s="17">
        <f t="shared" si="23"/>
        <v>102387</v>
      </c>
      <c r="Q37" s="17">
        <f t="shared" si="23"/>
        <v>2577</v>
      </c>
      <c r="R37" s="17">
        <f t="shared" si="23"/>
        <v>2834111</v>
      </c>
      <c r="S37" s="17">
        <f t="shared" si="23"/>
        <v>1434378</v>
      </c>
      <c r="T37" s="17">
        <f t="shared" si="23"/>
        <v>1399733</v>
      </c>
      <c r="U37" s="17">
        <f t="shared" si="23"/>
        <v>459453</v>
      </c>
      <c r="V37" s="17">
        <f t="shared" si="23"/>
        <v>153267</v>
      </c>
      <c r="W37" s="17">
        <f t="shared" si="23"/>
        <v>11683</v>
      </c>
      <c r="X37" s="17">
        <f t="shared" si="23"/>
        <v>21379</v>
      </c>
      <c r="Y37" s="17">
        <f t="shared" si="23"/>
        <v>963242</v>
      </c>
      <c r="Z37" s="17">
        <f t="shared" si="23"/>
        <v>1225087</v>
      </c>
      <c r="AA37" s="17">
        <f t="shared" si="23"/>
        <v>0</v>
      </c>
      <c r="AB37" s="17">
        <f t="shared" si="23"/>
        <v>0</v>
      </c>
      <c r="AC37" s="17">
        <f t="shared" si="23"/>
        <v>0</v>
      </c>
      <c r="AD37" s="17">
        <f t="shared" si="23"/>
        <v>0</v>
      </c>
      <c r="AE37" s="17">
        <f t="shared" si="23"/>
        <v>0</v>
      </c>
      <c r="AF37" s="17">
        <f t="shared" si="23"/>
        <v>0</v>
      </c>
      <c r="AG37" s="17">
        <f t="shared" si="23"/>
        <v>0</v>
      </c>
      <c r="AH37" s="17">
        <f t="shared" si="23"/>
        <v>0</v>
      </c>
      <c r="AI37" s="17">
        <f t="shared" si="23"/>
        <v>375</v>
      </c>
      <c r="AJ37" s="11"/>
      <c r="AK37" s="11"/>
      <c r="AL37" s="11"/>
    </row>
    <row r="38" spans="1:38" ht="18" customHeight="1" x14ac:dyDescent="0.15">
      <c r="A38" s="30"/>
      <c r="B38" s="31" t="s">
        <v>44</v>
      </c>
      <c r="C38" s="32">
        <f t="shared" ref="C38:AI38" si="24">SUMIF(C24,"&gt;0")</f>
        <v>1796501</v>
      </c>
      <c r="D38" s="32">
        <f t="shared" si="24"/>
        <v>1425747</v>
      </c>
      <c r="E38" s="32">
        <f t="shared" si="24"/>
        <v>370754</v>
      </c>
      <c r="F38" s="32">
        <f t="shared" si="24"/>
        <v>1425747</v>
      </c>
      <c r="G38" s="32">
        <f t="shared" si="24"/>
        <v>370754</v>
      </c>
      <c r="H38" s="32">
        <f t="shared" si="24"/>
        <v>1796501</v>
      </c>
      <c r="I38" s="32">
        <f t="shared" si="24"/>
        <v>1425747</v>
      </c>
      <c r="J38" s="32">
        <f t="shared" si="24"/>
        <v>370754</v>
      </c>
      <c r="K38" s="32">
        <f t="shared" si="24"/>
        <v>1322426</v>
      </c>
      <c r="L38" s="32">
        <f t="shared" si="24"/>
        <v>1261783</v>
      </c>
      <c r="M38" s="32">
        <f t="shared" si="24"/>
        <v>60643</v>
      </c>
      <c r="N38" s="32">
        <f t="shared" si="24"/>
        <v>1259401</v>
      </c>
      <c r="O38" s="32">
        <f t="shared" si="24"/>
        <v>60620</v>
      </c>
      <c r="P38" s="32">
        <f t="shared" si="24"/>
        <v>2382</v>
      </c>
      <c r="Q38" s="32">
        <f t="shared" si="24"/>
        <v>23</v>
      </c>
      <c r="R38" s="32">
        <f t="shared" si="24"/>
        <v>474075</v>
      </c>
      <c r="S38" s="32">
        <f t="shared" si="24"/>
        <v>163964</v>
      </c>
      <c r="T38" s="32">
        <f t="shared" si="24"/>
        <v>310111</v>
      </c>
      <c r="U38" s="32">
        <f t="shared" si="24"/>
        <v>47445</v>
      </c>
      <c r="V38" s="32">
        <f t="shared" si="24"/>
        <v>14104</v>
      </c>
      <c r="W38" s="32">
        <f t="shared" si="24"/>
        <v>8590</v>
      </c>
      <c r="X38" s="32">
        <f t="shared" si="24"/>
        <v>6310</v>
      </c>
      <c r="Y38" s="32">
        <f t="shared" si="24"/>
        <v>107929</v>
      </c>
      <c r="Z38" s="32">
        <f t="shared" si="24"/>
        <v>289697</v>
      </c>
      <c r="AA38" s="32">
        <f t="shared" si="24"/>
        <v>0</v>
      </c>
      <c r="AB38" s="32">
        <f t="shared" si="24"/>
        <v>0</v>
      </c>
      <c r="AC38" s="32">
        <f t="shared" si="24"/>
        <v>0</v>
      </c>
      <c r="AD38" s="32">
        <f t="shared" si="24"/>
        <v>0</v>
      </c>
      <c r="AE38" s="32">
        <f t="shared" si="24"/>
        <v>0</v>
      </c>
      <c r="AF38" s="32">
        <f t="shared" si="24"/>
        <v>0</v>
      </c>
      <c r="AG38" s="32">
        <f t="shared" si="24"/>
        <v>0</v>
      </c>
      <c r="AH38" s="32">
        <f t="shared" si="24"/>
        <v>0</v>
      </c>
      <c r="AI38" s="32">
        <f t="shared" si="24"/>
        <v>0</v>
      </c>
      <c r="AJ38" s="11"/>
      <c r="AK38" s="11"/>
      <c r="AL38" s="11"/>
    </row>
    <row r="39" spans="1:38" ht="13.5" customHeight="1" x14ac:dyDescent="0.15">
      <c r="A39" s="33" t="s">
        <v>46</v>
      </c>
    </row>
    <row r="40" spans="1:38" ht="13.5" customHeight="1" x14ac:dyDescent="0.15">
      <c r="A40" s="33" t="s">
        <v>47</v>
      </c>
    </row>
  </sheetData>
  <mergeCells count="24">
    <mergeCell ref="AH3:AI6"/>
    <mergeCell ref="F4:G6"/>
    <mergeCell ref="H4:Z4"/>
    <mergeCell ref="AA4:AG4"/>
    <mergeCell ref="H5:J6"/>
    <mergeCell ref="K5:Q5"/>
    <mergeCell ref="R5:Z5"/>
    <mergeCell ref="AD5:AE6"/>
    <mergeCell ref="AF5:AG6"/>
    <mergeCell ref="C6:C7"/>
    <mergeCell ref="D6:D7"/>
    <mergeCell ref="E6:E7"/>
    <mergeCell ref="K6:M6"/>
    <mergeCell ref="N6:O6"/>
    <mergeCell ref="P6:Q6"/>
    <mergeCell ref="R6:T6"/>
    <mergeCell ref="C3:E5"/>
    <mergeCell ref="F3:AG3"/>
    <mergeCell ref="U6:V6"/>
    <mergeCell ref="W6:X6"/>
    <mergeCell ref="Y6:Z6"/>
    <mergeCell ref="A8:B8"/>
    <mergeCell ref="AA5:AC6"/>
    <mergeCell ref="A3:B7"/>
  </mergeCells>
  <phoneticPr fontId="2"/>
  <dataValidations count="1">
    <dataValidation type="decimal" operator="greaterThanOrEqual" allowBlank="1" showInputMessage="1" showErrorMessage="1" sqref="AD21:AI40 N21:Q40 AD9:AI19 U9:Z19 N9:Q19 U21:Z40" xr:uid="{1A89E6FA-2EB2-4BCE-A212-E5410B527BE9}">
      <formula1>0</formula1>
    </dataValidation>
  </dataValidations>
  <pageMargins left="0.39370078740157483" right="0.19685039370078741" top="0.78740157480314965" bottom="0.19685039370078741" header="0" footer="0"/>
  <pageSetup paperSize="9" scale="28" fitToHeight="0" pageOrder="overThenDown" orientation="landscape" r:id="rId1"/>
  <headerFooter alignWithMargins="0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1-4</vt:lpstr>
      <vt:lpstr>'1-4'!Print_Titles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2026-02-27T06:46:26Z</dcterms:created>
  <dcterms:modified xsi:type="dcterms:W3CDTF">2026-02-27T06:46:38Z</dcterms:modified>
</cp:coreProperties>
</file>