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7285BE75-570B-4E8D-A79F-68DC56906312}" xr6:coauthVersionLast="47" xr6:coauthVersionMax="47" xr10:uidLastSave="{00000000-0000-0000-0000-000000000000}"/>
  <bookViews>
    <workbookView xWindow="-120" yWindow="-120" windowWidth="29040" windowHeight="15720" xr2:uid="{6BC8378E-6EE5-4BB6-B1C4-A917BD3BDC81}"/>
  </bookViews>
  <sheets>
    <sheet name="官-1" sheetId="1" r:id="rId1"/>
  </sheets>
  <definedNames>
    <definedName name="_xlnm.Print_Titles" localSheetId="0">'官-1'!$2:$5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6" i="1" l="1"/>
  <c r="K36" i="1"/>
  <c r="J36" i="1"/>
  <c r="I36" i="1"/>
  <c r="H36" i="1"/>
  <c r="G36" i="1"/>
  <c r="F36" i="1"/>
  <c r="E36" i="1"/>
  <c r="C36" i="1"/>
  <c r="L35" i="1"/>
  <c r="K35" i="1"/>
  <c r="J35" i="1"/>
  <c r="I35" i="1"/>
  <c r="H35" i="1"/>
  <c r="G35" i="1"/>
  <c r="F35" i="1"/>
  <c r="C35" i="1"/>
  <c r="L34" i="1"/>
  <c r="K34" i="1"/>
  <c r="J34" i="1"/>
  <c r="I34" i="1"/>
  <c r="H34" i="1"/>
  <c r="G34" i="1"/>
  <c r="F34" i="1"/>
  <c r="C34" i="1"/>
  <c r="L33" i="1"/>
  <c r="K33" i="1"/>
  <c r="J33" i="1"/>
  <c r="I33" i="1"/>
  <c r="H33" i="1"/>
  <c r="G33" i="1"/>
  <c r="F33" i="1"/>
  <c r="E33" i="1"/>
  <c r="C33" i="1"/>
  <c r="L32" i="1"/>
  <c r="K32" i="1"/>
  <c r="J32" i="1"/>
  <c r="I32" i="1"/>
  <c r="H32" i="1"/>
  <c r="G32" i="1"/>
  <c r="F32" i="1"/>
  <c r="E32" i="1"/>
  <c r="C32" i="1"/>
  <c r="L31" i="1"/>
  <c r="K31" i="1"/>
  <c r="J31" i="1"/>
  <c r="I31" i="1"/>
  <c r="H31" i="1"/>
  <c r="G31" i="1"/>
  <c r="F31" i="1"/>
  <c r="C31" i="1"/>
  <c r="L30" i="1"/>
  <c r="K30" i="1"/>
  <c r="J30" i="1"/>
  <c r="I30" i="1"/>
  <c r="H30" i="1"/>
  <c r="G30" i="1"/>
  <c r="F30" i="1"/>
  <c r="C30" i="1"/>
  <c r="L29" i="1"/>
  <c r="K29" i="1"/>
  <c r="J29" i="1"/>
  <c r="I29" i="1"/>
  <c r="H29" i="1"/>
  <c r="G29" i="1"/>
  <c r="F29" i="1"/>
  <c r="E29" i="1"/>
  <c r="C29" i="1"/>
  <c r="L28" i="1"/>
  <c r="K28" i="1"/>
  <c r="J28" i="1"/>
  <c r="I28" i="1"/>
  <c r="H28" i="1"/>
  <c r="G28" i="1"/>
  <c r="F28" i="1"/>
  <c r="E28" i="1"/>
  <c r="C28" i="1"/>
  <c r="L27" i="1"/>
  <c r="K27" i="1"/>
  <c r="J27" i="1"/>
  <c r="I27" i="1"/>
  <c r="H27" i="1"/>
  <c r="G27" i="1"/>
  <c r="F27" i="1"/>
  <c r="C27" i="1"/>
  <c r="L26" i="1"/>
  <c r="K26" i="1"/>
  <c r="J26" i="1"/>
  <c r="I26" i="1"/>
  <c r="H26" i="1"/>
  <c r="G26" i="1"/>
  <c r="F26" i="1"/>
  <c r="C26" i="1"/>
  <c r="L25" i="1"/>
  <c r="K25" i="1"/>
  <c r="J25" i="1"/>
  <c r="I25" i="1"/>
  <c r="H25" i="1"/>
  <c r="G25" i="1"/>
  <c r="F25" i="1"/>
  <c r="E25" i="1"/>
  <c r="C25" i="1"/>
  <c r="L24" i="1"/>
  <c r="K24" i="1"/>
  <c r="J24" i="1"/>
  <c r="I24" i="1"/>
  <c r="H24" i="1"/>
  <c r="G24" i="1"/>
  <c r="F24" i="1"/>
  <c r="E24" i="1"/>
  <c r="C24" i="1"/>
  <c r="L23" i="1"/>
  <c r="K23" i="1"/>
  <c r="J23" i="1"/>
  <c r="I23" i="1"/>
  <c r="H23" i="1"/>
  <c r="G23" i="1"/>
  <c r="F23" i="1"/>
  <c r="C23" i="1"/>
  <c r="E22" i="1"/>
  <c r="D22" i="1"/>
  <c r="D36" i="1" s="1"/>
  <c r="E21" i="1"/>
  <c r="E30" i="1" s="1"/>
  <c r="D21" i="1"/>
  <c r="D30" i="1" s="1"/>
  <c r="E20" i="1"/>
  <c r="E18" i="1" s="1"/>
  <c r="D20" i="1"/>
  <c r="D28" i="1" s="1"/>
  <c r="E19" i="1"/>
  <c r="E27" i="1" s="1"/>
  <c r="D19" i="1"/>
  <c r="D27" i="1" s="1"/>
  <c r="L18" i="1"/>
  <c r="K18" i="1"/>
  <c r="J18" i="1"/>
  <c r="I18" i="1"/>
  <c r="H18" i="1"/>
  <c r="G18" i="1"/>
  <c r="F18" i="1"/>
  <c r="D18" i="1"/>
  <c r="C18" i="1"/>
  <c r="E17" i="1"/>
  <c r="D17" i="1"/>
  <c r="E16" i="1"/>
  <c r="E35" i="1" s="1"/>
  <c r="D16" i="1"/>
  <c r="D35" i="1" s="1"/>
  <c r="E15" i="1"/>
  <c r="E34" i="1" s="1"/>
  <c r="D15" i="1"/>
  <c r="D34" i="1" s="1"/>
  <c r="E14" i="1"/>
  <c r="D14" i="1"/>
  <c r="D33" i="1" s="1"/>
  <c r="E13" i="1"/>
  <c r="D13" i="1"/>
  <c r="D32" i="1" s="1"/>
  <c r="E12" i="1"/>
  <c r="E31" i="1" s="1"/>
  <c r="D12" i="1"/>
  <c r="D31" i="1" s="1"/>
  <c r="E11" i="1"/>
  <c r="D11" i="1"/>
  <c r="D29" i="1" s="1"/>
  <c r="E10" i="1"/>
  <c r="E26" i="1" s="1"/>
  <c r="D10" i="1"/>
  <c r="D26" i="1" s="1"/>
  <c r="E9" i="1"/>
  <c r="D9" i="1"/>
  <c r="D6" i="1" s="1"/>
  <c r="E8" i="1"/>
  <c r="E6" i="1" s="1"/>
  <c r="D8" i="1"/>
  <c r="D24" i="1" s="1"/>
  <c r="E7" i="1"/>
  <c r="E23" i="1" s="1"/>
  <c r="D7" i="1"/>
  <c r="D23" i="1" s="1"/>
  <c r="L6" i="1"/>
  <c r="K6" i="1"/>
  <c r="J6" i="1"/>
  <c r="I6" i="1"/>
  <c r="H6" i="1"/>
  <c r="G6" i="1"/>
  <c r="F6" i="1"/>
  <c r="C6" i="1"/>
  <c r="D25" i="1" l="1"/>
</calcChain>
</file>

<file path=xl/sharedStrings.xml><?xml version="1.0" encoding="utf-8"?>
<sst xmlns="http://schemas.openxmlformats.org/spreadsheetml/2006/main" count="66" uniqueCount="35">
  <si>
    <t>１  官行造林地契約面積</t>
    <phoneticPr fontId="2"/>
  </si>
  <si>
    <t>単位（面積：ha）</t>
    <rPh sb="0" eb="2">
      <t>タンイ</t>
    </rPh>
    <rPh sb="3" eb="5">
      <t>メンセキ</t>
    </rPh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</si>
  <si>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</si>
  <si>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所在市町村</t>
  </si>
  <si>
    <t>契　　　　　　　約　　　　　　　面　　　　　　　積</t>
    <rPh sb="0" eb="1">
      <t>チギリ</t>
    </rPh>
    <rPh sb="8" eb="9">
      <t>ヤク</t>
    </rPh>
    <rPh sb="16" eb="17">
      <t>メン</t>
    </rPh>
    <rPh sb="24" eb="25">
      <t>セキ</t>
    </rPh>
    <phoneticPr fontId="2"/>
  </si>
  <si>
    <t>造林地面積</t>
  </si>
  <si>
    <t>総　数</t>
    <phoneticPr fontId="2"/>
  </si>
  <si>
    <t>市町村有地</t>
    <phoneticPr fontId="2"/>
  </si>
  <si>
    <t>財産区等有地</t>
  </si>
  <si>
    <t>私　有　地</t>
    <phoneticPr fontId="2"/>
  </si>
  <si>
    <t>件数</t>
    <phoneticPr fontId="2"/>
  </si>
  <si>
    <t>面積</t>
    <phoneticPr fontId="2"/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</si>
  <si>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</si>
  <si>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</si>
  <si>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</si>
  <si>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</si>
  <si>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</si>
  <si>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</si>
  <si>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</si>
  <si>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</si>
  <si>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</si>
  <si>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</si>
  <si>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</si>
  <si>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</si>
  <si>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</si>
  <si>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</si>
  <si>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</si>
  <si>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</si>
  <si>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大阪</t>
    <rPh sb="0" eb="2">
      <t>オオサカ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</si>
  <si>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</si>
  <si>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</si>
  <si>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</si>
  <si>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2">
      <t>ヤマグチ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</si>
  <si>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</si>
  <si>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本表は、官行造林事業実行台帳により作成した。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</si>
</sst>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ott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4" fillId="0" borderId="12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176" fontId="4" fillId="0" borderId="13" xfId="0" applyNumberFormat="1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176" fontId="3" fillId="0" borderId="15" xfId="0" applyNumberFormat="1" applyFont="1" applyBorder="1" applyProtection="1">
      <alignment vertical="center"/>
      <protection locked="0"/>
    </xf>
    <xf numFmtId="176" fontId="3" fillId="0" borderId="15" xfId="0" applyNumberFormat="1" applyFont="1" applyBorder="1">
      <alignment vertical="center"/>
    </xf>
    <xf numFmtId="176" fontId="3" fillId="0" borderId="15" xfId="0" applyNumberFormat="1" applyFont="1" applyBorder="1" applyAlignment="1" applyProtection="1">
      <alignment horizontal="right" vertical="center"/>
      <protection locked="0"/>
    </xf>
    <xf numFmtId="176" fontId="3" fillId="0" borderId="16" xfId="0" applyNumberFormat="1" applyFont="1" applyBorder="1" applyAlignment="1" applyProtection="1">
      <alignment horizontal="right" vertical="center"/>
      <protection locked="0"/>
    </xf>
    <xf numFmtId="176" fontId="3" fillId="0" borderId="17" xfId="0" applyNumberFormat="1" applyFont="1" applyBorder="1" applyProtection="1">
      <alignment vertical="center"/>
      <protection locked="0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176" fontId="3" fillId="0" borderId="19" xfId="0" applyNumberFormat="1" applyFont="1" applyBorder="1" applyProtection="1">
      <alignment vertical="center"/>
      <protection locked="0"/>
    </xf>
    <xf numFmtId="176" fontId="3" fillId="0" borderId="19" xfId="0" applyNumberFormat="1" applyFont="1" applyBorder="1">
      <alignment vertical="center"/>
    </xf>
    <xf numFmtId="176" fontId="3" fillId="0" borderId="19" xfId="0" applyNumberFormat="1" applyFont="1" applyBorder="1" applyAlignment="1" applyProtection="1">
      <alignment horizontal="right" vertical="center"/>
      <protection locked="0"/>
    </xf>
    <xf numFmtId="176" fontId="3" fillId="0" borderId="18" xfId="0" applyNumberFormat="1" applyFont="1" applyBorder="1" applyProtection="1">
      <alignment vertical="center"/>
      <protection locked="0"/>
    </xf>
    <xf numFmtId="176" fontId="3" fillId="0" borderId="20" xfId="0" applyNumberFormat="1" applyFont="1" applyBorder="1" applyProtection="1">
      <alignment vertical="center"/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76" fontId="3" fillId="0" borderId="22" xfId="0" applyNumberFormat="1" applyFont="1" applyBorder="1">
      <alignment vertical="center"/>
    </xf>
    <xf numFmtId="176" fontId="3" fillId="0" borderId="23" xfId="0" applyNumberFormat="1" applyFont="1" applyBorder="1">
      <alignment vertical="center"/>
    </xf>
    <xf numFmtId="176" fontId="3" fillId="0" borderId="24" xfId="0" applyNumberFormat="1" applyFont="1" applyBorder="1">
      <alignment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76" fontId="3" fillId="0" borderId="26" xfId="0" applyNumberFormat="1" applyFont="1" applyBorder="1" applyProtection="1">
      <alignment vertical="center"/>
      <protection locked="0"/>
    </xf>
    <xf numFmtId="176" fontId="3" fillId="0" borderId="26" xfId="0" applyNumberFormat="1" applyFont="1" applyBorder="1">
      <alignment vertical="center"/>
    </xf>
    <xf numFmtId="176" fontId="3" fillId="0" borderId="27" xfId="0" applyNumberFormat="1" applyFont="1" applyBorder="1" applyProtection="1">
      <alignment vertical="center"/>
      <protection locked="0"/>
    </xf>
    <xf numFmtId="176" fontId="3" fillId="0" borderId="28" xfId="0" applyNumberFormat="1" applyFont="1" applyBorder="1" applyProtection="1">
      <alignment vertical="center"/>
      <protection locked="0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76" fontId="3" fillId="0" borderId="30" xfId="0" applyNumberFormat="1" applyFont="1" applyBorder="1" applyProtection="1">
      <alignment vertical="center"/>
      <protection locked="0"/>
    </xf>
    <xf numFmtId="176" fontId="3" fillId="0" borderId="30" xfId="0" applyNumberFormat="1" applyFont="1" applyBorder="1">
      <alignment vertical="center"/>
    </xf>
    <xf numFmtId="176" fontId="3" fillId="0" borderId="31" xfId="0" applyNumberFormat="1" applyFont="1" applyBorder="1" applyProtection="1">
      <alignment vertical="center"/>
      <protection locked="0"/>
    </xf>
    <xf numFmtId="176" fontId="3" fillId="0" borderId="32" xfId="0" applyNumberFormat="1" applyFont="1" applyBorder="1" applyProtection="1">
      <alignment vertical="center"/>
      <protection locked="0"/>
    </xf>
    <xf numFmtId="176" fontId="3" fillId="0" borderId="33" xfId="0" applyNumberFormat="1" applyFont="1" applyBorder="1" applyProtection="1">
      <alignment vertical="center"/>
      <protection locked="0"/>
    </xf>
    <xf numFmtId="176" fontId="3" fillId="0" borderId="33" xfId="0" applyNumberFormat="1" applyFont="1" applyBorder="1">
      <alignment vertical="center"/>
    </xf>
    <xf numFmtId="176" fontId="3" fillId="0" borderId="34" xfId="0" applyNumberFormat="1" applyFont="1" applyBorder="1" applyProtection="1">
      <alignment vertical="center"/>
      <protection locked="0"/>
    </xf>
    <xf numFmtId="176" fontId="3" fillId="0" borderId="35" xfId="0" applyNumberFormat="1" applyFont="1" applyBorder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176" fontId="3" fillId="0" borderId="29" xfId="0" applyNumberFormat="1" applyFont="1" applyBorder="1">
      <alignment vertical="center"/>
    </xf>
    <xf numFmtId="176" fontId="3" fillId="0" borderId="14" xfId="0" applyNumberFormat="1" applyFont="1" applyBorder="1">
      <alignment vertical="center"/>
    </xf>
    <xf numFmtId="176" fontId="3" fillId="0" borderId="37" xfId="0" applyNumberFormat="1" applyFont="1" applyBorder="1">
      <alignment vertical="center"/>
    </xf>
    <xf numFmtId="176" fontId="3" fillId="0" borderId="18" xfId="0" applyNumberFormat="1" applyFont="1" applyBorder="1">
      <alignment vertical="center"/>
    </xf>
    <xf numFmtId="176" fontId="3" fillId="0" borderId="20" xfId="0" applyNumberFormat="1" applyFon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176" fontId="3" fillId="0" borderId="38" xfId="0" applyNumberFormat="1" applyFont="1" applyBorder="1">
      <alignment vertical="center"/>
    </xf>
    <xf numFmtId="176" fontId="3" fillId="0" borderId="8" xfId="0" applyNumberFormat="1" applyFont="1" applyBorder="1">
      <alignment vertical="center"/>
    </xf>
    <xf numFmtId="176" fontId="3" fillId="0" borderId="39" xfId="0" applyNumberFormat="1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58" fontId="4" fillId="0" borderId="10" xfId="0" applyNumberFormat="1" applyFont="1" applyBorder="1" applyAlignment="1">
      <alignment horizontal="distributed" vertical="center"/>
    </xf>
    <xf numFmtId="58" fontId="4" fillId="0" borderId="11" xfId="0" applyNumberFormat="1" applyFont="1" applyBorder="1" applyAlignment="1">
      <alignment horizontal="distributed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6BFE9-AA98-4527-AA0B-117A348FF271}">
  <sheetPr codeName="Sheet47">
    <pageSetUpPr fitToPage="1"/>
  </sheetPr>
  <dimension ref="A1:L37"/>
  <sheetViews>
    <sheetView tabSelected="1" view="pageBreakPreview" zoomScaleNormal="100" zoomScaleSheetLayoutView="100" workbookViewId="0">
      <selection activeCell="H1" sqref="H1"/>
    </sheetView>
  </sheetViews>
  <sheetFormatPr defaultColWidth="9" defaultRowHeight="13.5" x14ac:dyDescent="0.15"/>
  <cols>
    <col min="1" max="1" width="15.5" style="55" customWidth="1"/>
    <col min="2" max="2" width="6.5" style="55" customWidth="1"/>
    <col min="3" max="12" width="10.5" customWidth="1"/>
  </cols>
  <sheetData>
    <row r="1" spans="1:12" x14ac:dyDescent="0.15">
      <c r="A1" t="s">
        <v>0</v>
      </c>
      <c r="B1"/>
    </row>
    <row r="2" spans="1:12" x14ac:dyDescent="0.15">
      <c r="A2"/>
      <c r="B2"/>
      <c r="L2" s="1" t="s">
        <v>1</v>
      </c>
    </row>
    <row r="3" spans="1:12" ht="13.5" customHeight="1" x14ac:dyDescent="0.15">
      <c r="A3" s="58" t="s">
        <v>2</v>
      </c>
      <c r="B3" s="59"/>
      <c r="C3" s="64" t="s">
        <v>3</v>
      </c>
      <c r="D3" s="64" t="s">
        <v>4</v>
      </c>
      <c r="E3" s="64"/>
      <c r="F3" s="64"/>
      <c r="G3" s="64"/>
      <c r="H3" s="64"/>
      <c r="I3" s="64"/>
      <c r="J3" s="64"/>
      <c r="K3" s="65"/>
      <c r="L3" s="66" t="s">
        <v>5</v>
      </c>
    </row>
    <row r="4" spans="1:12" x14ac:dyDescent="0.15">
      <c r="A4" s="60"/>
      <c r="B4" s="61"/>
      <c r="C4" s="64"/>
      <c r="D4" s="64" t="s">
        <v>6</v>
      </c>
      <c r="E4" s="64"/>
      <c r="F4" s="64" t="s">
        <v>7</v>
      </c>
      <c r="G4" s="64"/>
      <c r="H4" s="64" t="s">
        <v>8</v>
      </c>
      <c r="I4" s="64"/>
      <c r="J4" s="64" t="s">
        <v>9</v>
      </c>
      <c r="K4" s="65"/>
      <c r="L4" s="66"/>
    </row>
    <row r="5" spans="1:12" x14ac:dyDescent="0.15">
      <c r="A5" s="62"/>
      <c r="B5" s="63"/>
      <c r="C5" s="64"/>
      <c r="D5" s="2" t="s">
        <v>10</v>
      </c>
      <c r="E5" s="2" t="s">
        <v>11</v>
      </c>
      <c r="F5" s="2" t="s">
        <v>10</v>
      </c>
      <c r="G5" s="2" t="s">
        <v>11</v>
      </c>
      <c r="H5" s="2" t="s">
        <v>10</v>
      </c>
      <c r="I5" s="2" t="s">
        <v>11</v>
      </c>
      <c r="J5" s="2" t="s">
        <v>10</v>
      </c>
      <c r="K5" s="3" t="s">
        <v>11</v>
      </c>
      <c r="L5" s="66"/>
    </row>
    <row r="6" spans="1:12" ht="18" customHeight="1" thickBot="1" x14ac:dyDescent="0.2">
      <c r="A6" s="56">
        <v>45747</v>
      </c>
      <c r="B6" s="57">
        <v>43555</v>
      </c>
      <c r="C6" s="4">
        <f t="shared" ref="C6:L6" si="0">SUMIF(C7:C18,"&gt;0")+SUMIF(C21:C22,"&gt;0")</f>
        <v>113</v>
      </c>
      <c r="D6" s="4">
        <f t="shared" si="0"/>
        <v>431</v>
      </c>
      <c r="E6" s="4">
        <f t="shared" si="0"/>
        <v>26971.52</v>
      </c>
      <c r="F6" s="4">
        <f t="shared" si="0"/>
        <v>241</v>
      </c>
      <c r="G6" s="4">
        <f t="shared" si="0"/>
        <v>16240.96</v>
      </c>
      <c r="H6" s="4">
        <f t="shared" si="0"/>
        <v>146</v>
      </c>
      <c r="I6" s="4">
        <f t="shared" si="0"/>
        <v>9094.0799999999981</v>
      </c>
      <c r="J6" s="4">
        <f t="shared" si="0"/>
        <v>44</v>
      </c>
      <c r="K6" s="5">
        <f t="shared" si="0"/>
        <v>1636.4799999999998</v>
      </c>
      <c r="L6" s="6">
        <f t="shared" si="0"/>
        <v>23162.74</v>
      </c>
    </row>
    <row r="7" spans="1:12" ht="18" customHeight="1" thickTop="1" x14ac:dyDescent="0.15">
      <c r="A7" s="7" t="s">
        <v>12</v>
      </c>
      <c r="B7" s="8" t="s">
        <v>12</v>
      </c>
      <c r="C7" s="9"/>
      <c r="D7" s="10">
        <f t="shared" ref="D7:E17" si="1">IF(F7&gt;0,F7,0)+IF(H7&gt;0,H7,0)+IF(J7&gt;0,J7,0)</f>
        <v>0</v>
      </c>
      <c r="E7" s="10">
        <f t="shared" si="1"/>
        <v>0</v>
      </c>
      <c r="F7" s="9"/>
      <c r="G7" s="9"/>
      <c r="H7" s="11"/>
      <c r="I7" s="11"/>
      <c r="J7" s="11"/>
      <c r="K7" s="12"/>
      <c r="L7" s="13"/>
    </row>
    <row r="8" spans="1:12" ht="18" customHeight="1" x14ac:dyDescent="0.15">
      <c r="A8" s="14" t="s">
        <v>13</v>
      </c>
      <c r="B8" s="15" t="s">
        <v>13</v>
      </c>
      <c r="C8" s="16">
        <v>6</v>
      </c>
      <c r="D8" s="17">
        <f t="shared" si="1"/>
        <v>26</v>
      </c>
      <c r="E8" s="17">
        <f t="shared" si="1"/>
        <v>1991.1999999999998</v>
      </c>
      <c r="F8" s="16">
        <v>19</v>
      </c>
      <c r="G8" s="16">
        <v>1711.37</v>
      </c>
      <c r="H8" s="16">
        <v>5</v>
      </c>
      <c r="I8" s="18">
        <v>249.57</v>
      </c>
      <c r="J8" s="16">
        <v>2</v>
      </c>
      <c r="K8" s="19">
        <v>30.26</v>
      </c>
      <c r="L8" s="20">
        <v>1437.88</v>
      </c>
    </row>
    <row r="9" spans="1:12" ht="18" customHeight="1" x14ac:dyDescent="0.15">
      <c r="A9" s="14" t="s">
        <v>14</v>
      </c>
      <c r="B9" s="15" t="s">
        <v>14</v>
      </c>
      <c r="C9" s="16">
        <v>9</v>
      </c>
      <c r="D9" s="17">
        <f t="shared" si="1"/>
        <v>20</v>
      </c>
      <c r="E9" s="17">
        <f t="shared" si="1"/>
        <v>1370.61</v>
      </c>
      <c r="F9" s="16">
        <v>13</v>
      </c>
      <c r="G9" s="16">
        <v>1151.7</v>
      </c>
      <c r="H9" s="16">
        <v>6</v>
      </c>
      <c r="I9" s="16">
        <v>188.29</v>
      </c>
      <c r="J9" s="16">
        <v>1</v>
      </c>
      <c r="K9" s="19">
        <v>30.62</v>
      </c>
      <c r="L9" s="20">
        <v>1243.17</v>
      </c>
    </row>
    <row r="10" spans="1:12" ht="18" customHeight="1" x14ac:dyDescent="0.15">
      <c r="A10" s="14" t="s">
        <v>15</v>
      </c>
      <c r="B10" s="15" t="s">
        <v>15</v>
      </c>
      <c r="C10" s="16">
        <v>4</v>
      </c>
      <c r="D10" s="17">
        <f t="shared" si="1"/>
        <v>5</v>
      </c>
      <c r="E10" s="17">
        <f t="shared" si="1"/>
        <v>337.59</v>
      </c>
      <c r="F10" s="16">
        <v>2</v>
      </c>
      <c r="G10" s="16">
        <v>124.57</v>
      </c>
      <c r="H10" s="16">
        <v>1</v>
      </c>
      <c r="I10" s="16">
        <v>45.82</v>
      </c>
      <c r="J10" s="16">
        <v>2</v>
      </c>
      <c r="K10" s="19">
        <v>167.2</v>
      </c>
      <c r="L10" s="20">
        <v>275.14</v>
      </c>
    </row>
    <row r="11" spans="1:12" ht="18" customHeight="1" x14ac:dyDescent="0.15">
      <c r="A11" s="14" t="s">
        <v>16</v>
      </c>
      <c r="B11" s="15" t="s">
        <v>16</v>
      </c>
      <c r="C11" s="16">
        <v>15</v>
      </c>
      <c r="D11" s="17">
        <f t="shared" si="1"/>
        <v>77</v>
      </c>
      <c r="E11" s="17">
        <f t="shared" si="1"/>
        <v>4784.84</v>
      </c>
      <c r="F11" s="16">
        <v>34</v>
      </c>
      <c r="G11" s="16">
        <v>2166.3200000000002</v>
      </c>
      <c r="H11" s="16">
        <v>41</v>
      </c>
      <c r="I11" s="16">
        <v>2532.4499999999998</v>
      </c>
      <c r="J11" s="16">
        <v>2</v>
      </c>
      <c r="K11" s="19">
        <v>86.07</v>
      </c>
      <c r="L11" s="20">
        <v>4419.74</v>
      </c>
    </row>
    <row r="12" spans="1:12" ht="18" customHeight="1" x14ac:dyDescent="0.15">
      <c r="A12" s="14" t="s">
        <v>17</v>
      </c>
      <c r="B12" s="15" t="s">
        <v>17</v>
      </c>
      <c r="C12" s="16">
        <v>8</v>
      </c>
      <c r="D12" s="17">
        <f t="shared" si="1"/>
        <v>15</v>
      </c>
      <c r="E12" s="17">
        <f t="shared" si="1"/>
        <v>988.1099999999999</v>
      </c>
      <c r="F12" s="16">
        <v>7</v>
      </c>
      <c r="G12" s="16">
        <v>356.14</v>
      </c>
      <c r="H12" s="16">
        <v>7</v>
      </c>
      <c r="I12" s="16">
        <v>539.91999999999996</v>
      </c>
      <c r="J12" s="16">
        <v>1</v>
      </c>
      <c r="K12" s="19">
        <v>92.05</v>
      </c>
      <c r="L12" s="20">
        <v>823.39</v>
      </c>
    </row>
    <row r="13" spans="1:12" ht="18" customHeight="1" x14ac:dyDescent="0.15">
      <c r="A13" s="14" t="s">
        <v>18</v>
      </c>
      <c r="B13" s="15" t="s">
        <v>18</v>
      </c>
      <c r="C13" s="16">
        <v>10</v>
      </c>
      <c r="D13" s="17">
        <f t="shared" si="1"/>
        <v>25</v>
      </c>
      <c r="E13" s="17">
        <f t="shared" si="1"/>
        <v>1243.6999999999998</v>
      </c>
      <c r="F13" s="16">
        <v>4</v>
      </c>
      <c r="G13" s="16">
        <v>190.7</v>
      </c>
      <c r="H13" s="16">
        <v>16</v>
      </c>
      <c r="I13" s="16">
        <v>889.92</v>
      </c>
      <c r="J13" s="16">
        <v>5</v>
      </c>
      <c r="K13" s="19">
        <v>163.08000000000001</v>
      </c>
      <c r="L13" s="20">
        <v>1118.92</v>
      </c>
    </row>
    <row r="14" spans="1:12" ht="18" customHeight="1" x14ac:dyDescent="0.15">
      <c r="A14" s="14" t="s">
        <v>19</v>
      </c>
      <c r="B14" s="15" t="s">
        <v>19</v>
      </c>
      <c r="C14" s="16">
        <v>16</v>
      </c>
      <c r="D14" s="17">
        <f t="shared" si="1"/>
        <v>63</v>
      </c>
      <c r="E14" s="17">
        <f t="shared" si="1"/>
        <v>3842.2700000000004</v>
      </c>
      <c r="F14" s="16">
        <v>48</v>
      </c>
      <c r="G14" s="16">
        <v>3146.69</v>
      </c>
      <c r="H14" s="16">
        <v>7</v>
      </c>
      <c r="I14" s="16">
        <v>513.07000000000005</v>
      </c>
      <c r="J14" s="16">
        <v>8</v>
      </c>
      <c r="K14" s="19">
        <v>182.51</v>
      </c>
      <c r="L14" s="20">
        <v>3097.43</v>
      </c>
    </row>
    <row r="15" spans="1:12" ht="18" customHeight="1" x14ac:dyDescent="0.15">
      <c r="A15" s="14" t="s">
        <v>20</v>
      </c>
      <c r="B15" s="15" t="s">
        <v>20</v>
      </c>
      <c r="C15" s="16">
        <v>13</v>
      </c>
      <c r="D15" s="17">
        <f t="shared" si="1"/>
        <v>86</v>
      </c>
      <c r="E15" s="17">
        <f t="shared" si="1"/>
        <v>3701.0899999999997</v>
      </c>
      <c r="F15" s="16">
        <v>44</v>
      </c>
      <c r="G15" s="16">
        <v>2216.2199999999998</v>
      </c>
      <c r="H15" s="16">
        <v>26</v>
      </c>
      <c r="I15" s="16">
        <v>1094.33</v>
      </c>
      <c r="J15" s="16">
        <v>16</v>
      </c>
      <c r="K15" s="19">
        <v>390.54</v>
      </c>
      <c r="L15" s="20">
        <v>3488.21</v>
      </c>
    </row>
    <row r="16" spans="1:12" ht="18" customHeight="1" x14ac:dyDescent="0.15">
      <c r="A16" s="14" t="s">
        <v>21</v>
      </c>
      <c r="B16" s="15" t="s">
        <v>22</v>
      </c>
      <c r="C16" s="16">
        <v>4</v>
      </c>
      <c r="D16" s="17">
        <f t="shared" si="1"/>
        <v>17</v>
      </c>
      <c r="E16" s="17">
        <f t="shared" si="1"/>
        <v>1248.3799999999999</v>
      </c>
      <c r="F16" s="16">
        <v>6</v>
      </c>
      <c r="G16" s="16">
        <v>460.86</v>
      </c>
      <c r="H16" s="16">
        <v>6</v>
      </c>
      <c r="I16" s="16">
        <v>424.68</v>
      </c>
      <c r="J16" s="16">
        <v>5</v>
      </c>
      <c r="K16" s="19">
        <v>362.84</v>
      </c>
      <c r="L16" s="20">
        <v>1148.79</v>
      </c>
    </row>
    <row r="17" spans="1:12" ht="18" customHeight="1" x14ac:dyDescent="0.15">
      <c r="A17" s="14" t="s">
        <v>22</v>
      </c>
      <c r="B17" s="15" t="s">
        <v>23</v>
      </c>
      <c r="C17" s="16">
        <v>7</v>
      </c>
      <c r="D17" s="17">
        <f t="shared" si="1"/>
        <v>19</v>
      </c>
      <c r="E17" s="17">
        <f t="shared" si="1"/>
        <v>1521.6799999999998</v>
      </c>
      <c r="F17" s="16">
        <v>8</v>
      </c>
      <c r="G17" s="16">
        <v>591.05999999999995</v>
      </c>
      <c r="H17" s="16">
        <v>11</v>
      </c>
      <c r="I17" s="16">
        <v>930.62</v>
      </c>
      <c r="J17" s="16"/>
      <c r="K17" s="19"/>
      <c r="L17" s="20">
        <v>1250.3</v>
      </c>
    </row>
    <row r="18" spans="1:12" ht="18" customHeight="1" x14ac:dyDescent="0.15">
      <c r="A18" s="21" t="s">
        <v>24</v>
      </c>
      <c r="B18" s="22" t="s">
        <v>25</v>
      </c>
      <c r="C18" s="23">
        <f t="shared" ref="C18:L18" si="2">SUMIF(C19:C20,"&gt;0")</f>
        <v>10</v>
      </c>
      <c r="D18" s="23">
        <f t="shared" si="2"/>
        <v>26</v>
      </c>
      <c r="E18" s="23">
        <f t="shared" si="2"/>
        <v>2015.0500000000002</v>
      </c>
      <c r="F18" s="23">
        <f t="shared" si="2"/>
        <v>7</v>
      </c>
      <c r="G18" s="23">
        <f t="shared" si="2"/>
        <v>446.03</v>
      </c>
      <c r="H18" s="23">
        <f t="shared" si="2"/>
        <v>19</v>
      </c>
      <c r="I18" s="23">
        <f t="shared" si="2"/>
        <v>1569.02</v>
      </c>
      <c r="J18" s="23">
        <f t="shared" si="2"/>
        <v>0</v>
      </c>
      <c r="K18" s="24">
        <f t="shared" si="2"/>
        <v>0</v>
      </c>
      <c r="L18" s="25">
        <f t="shared" si="2"/>
        <v>1533.75</v>
      </c>
    </row>
    <row r="19" spans="1:12" ht="18" customHeight="1" x14ac:dyDescent="0.15">
      <c r="A19" s="26" t="s">
        <v>26</v>
      </c>
      <c r="B19" s="27" t="s">
        <v>27</v>
      </c>
      <c r="C19" s="28">
        <v>9</v>
      </c>
      <c r="D19" s="29">
        <f t="shared" ref="D19:E22" si="3">IF(F19&gt;0,F19,0)+IF(H19&gt;0,H19,0)+IF(J19&gt;0,J19,0)</f>
        <v>25</v>
      </c>
      <c r="E19" s="29">
        <f t="shared" si="3"/>
        <v>1828.19</v>
      </c>
      <c r="F19" s="28">
        <v>7</v>
      </c>
      <c r="G19" s="28">
        <v>446.03</v>
      </c>
      <c r="H19" s="28">
        <v>18</v>
      </c>
      <c r="I19" s="28">
        <v>1382.16</v>
      </c>
      <c r="J19" s="28"/>
      <c r="K19" s="30"/>
      <c r="L19" s="31">
        <v>1486.53</v>
      </c>
    </row>
    <row r="20" spans="1:12" ht="18" customHeight="1" x14ac:dyDescent="0.15">
      <c r="A20" s="32" t="s">
        <v>26</v>
      </c>
      <c r="B20" s="33" t="s">
        <v>28</v>
      </c>
      <c r="C20" s="34">
        <v>1</v>
      </c>
      <c r="D20" s="35">
        <f t="shared" si="3"/>
        <v>1</v>
      </c>
      <c r="E20" s="35">
        <f t="shared" si="3"/>
        <v>186.86</v>
      </c>
      <c r="F20" s="34"/>
      <c r="G20" s="34"/>
      <c r="H20" s="34">
        <v>1</v>
      </c>
      <c r="I20" s="34">
        <v>186.86</v>
      </c>
      <c r="J20" s="34"/>
      <c r="K20" s="36"/>
      <c r="L20" s="37">
        <v>47.22</v>
      </c>
    </row>
    <row r="21" spans="1:12" ht="18" customHeight="1" x14ac:dyDescent="0.15">
      <c r="A21" s="14" t="s">
        <v>29</v>
      </c>
      <c r="B21" s="15" t="s">
        <v>30</v>
      </c>
      <c r="C21" s="16">
        <v>2</v>
      </c>
      <c r="D21" s="17">
        <f t="shared" si="3"/>
        <v>2</v>
      </c>
      <c r="E21" s="17">
        <f t="shared" si="3"/>
        <v>131</v>
      </c>
      <c r="F21" s="16"/>
      <c r="G21" s="16"/>
      <c r="H21" s="16">
        <v>1</v>
      </c>
      <c r="I21" s="16">
        <v>116.39</v>
      </c>
      <c r="J21" s="16">
        <v>1</v>
      </c>
      <c r="K21" s="19">
        <v>14.61</v>
      </c>
      <c r="L21" s="20">
        <v>122.98</v>
      </c>
    </row>
    <row r="22" spans="1:12" ht="18" customHeight="1" x14ac:dyDescent="0.15">
      <c r="A22" s="14" t="s">
        <v>31</v>
      </c>
      <c r="B22" s="15" t="s">
        <v>32</v>
      </c>
      <c r="C22" s="38">
        <v>9</v>
      </c>
      <c r="D22" s="39">
        <f t="shared" si="3"/>
        <v>50</v>
      </c>
      <c r="E22" s="39">
        <f t="shared" si="3"/>
        <v>3796</v>
      </c>
      <c r="F22" s="38">
        <v>49</v>
      </c>
      <c r="G22" s="38">
        <v>3679.3</v>
      </c>
      <c r="H22" s="38"/>
      <c r="I22" s="38"/>
      <c r="J22" s="38">
        <v>1</v>
      </c>
      <c r="K22" s="40">
        <v>116.7</v>
      </c>
      <c r="L22" s="41">
        <v>3203.04</v>
      </c>
    </row>
    <row r="23" spans="1:12" ht="18" customHeight="1" x14ac:dyDescent="0.15">
      <c r="A23" s="42" t="s">
        <v>33</v>
      </c>
      <c r="B23" s="43" t="s">
        <v>12</v>
      </c>
      <c r="C23" s="44">
        <f t="shared" ref="C23:L26" si="4">SUMIF(C7,"&gt;0")</f>
        <v>0</v>
      </c>
      <c r="D23" s="44">
        <f t="shared" si="4"/>
        <v>0</v>
      </c>
      <c r="E23" s="44">
        <f t="shared" si="4"/>
        <v>0</v>
      </c>
      <c r="F23" s="44">
        <f t="shared" si="4"/>
        <v>0</v>
      </c>
      <c r="G23" s="44">
        <f t="shared" si="4"/>
        <v>0</v>
      </c>
      <c r="H23" s="44">
        <f t="shared" si="4"/>
        <v>0</v>
      </c>
      <c r="I23" s="44">
        <f t="shared" si="4"/>
        <v>0</v>
      </c>
      <c r="J23" s="44">
        <f t="shared" si="4"/>
        <v>0</v>
      </c>
      <c r="K23" s="45">
        <f t="shared" si="4"/>
        <v>0</v>
      </c>
      <c r="L23" s="46">
        <f t="shared" si="4"/>
        <v>0</v>
      </c>
    </row>
    <row r="24" spans="1:12" ht="18" customHeight="1" x14ac:dyDescent="0.15">
      <c r="A24" s="26"/>
      <c r="B24" s="15" t="s">
        <v>13</v>
      </c>
      <c r="C24" s="17">
        <f t="shared" si="4"/>
        <v>6</v>
      </c>
      <c r="D24" s="17">
        <f t="shared" si="4"/>
        <v>26</v>
      </c>
      <c r="E24" s="17">
        <f t="shared" si="4"/>
        <v>1991.1999999999998</v>
      </c>
      <c r="F24" s="17">
        <f t="shared" si="4"/>
        <v>19</v>
      </c>
      <c r="G24" s="17">
        <f t="shared" si="4"/>
        <v>1711.37</v>
      </c>
      <c r="H24" s="17">
        <f t="shared" si="4"/>
        <v>5</v>
      </c>
      <c r="I24" s="17">
        <f t="shared" si="4"/>
        <v>249.57</v>
      </c>
      <c r="J24" s="17">
        <f t="shared" si="4"/>
        <v>2</v>
      </c>
      <c r="K24" s="47">
        <f t="shared" si="4"/>
        <v>30.26</v>
      </c>
      <c r="L24" s="48">
        <f t="shared" si="4"/>
        <v>1437.88</v>
      </c>
    </row>
    <row r="25" spans="1:12" ht="18" customHeight="1" x14ac:dyDescent="0.15">
      <c r="A25" s="26"/>
      <c r="B25" s="15" t="s">
        <v>14</v>
      </c>
      <c r="C25" s="17">
        <f t="shared" si="4"/>
        <v>9</v>
      </c>
      <c r="D25" s="17">
        <f t="shared" si="4"/>
        <v>20</v>
      </c>
      <c r="E25" s="17">
        <f t="shared" si="4"/>
        <v>1370.61</v>
      </c>
      <c r="F25" s="17">
        <f t="shared" si="4"/>
        <v>13</v>
      </c>
      <c r="G25" s="17">
        <f t="shared" si="4"/>
        <v>1151.7</v>
      </c>
      <c r="H25" s="17">
        <f t="shared" si="4"/>
        <v>6</v>
      </c>
      <c r="I25" s="17">
        <f t="shared" si="4"/>
        <v>188.29</v>
      </c>
      <c r="J25" s="17">
        <f t="shared" si="4"/>
        <v>1</v>
      </c>
      <c r="K25" s="47">
        <f t="shared" si="4"/>
        <v>30.62</v>
      </c>
      <c r="L25" s="48">
        <f t="shared" si="4"/>
        <v>1243.17</v>
      </c>
    </row>
    <row r="26" spans="1:12" ht="18" customHeight="1" x14ac:dyDescent="0.15">
      <c r="A26" s="26"/>
      <c r="B26" s="15" t="s">
        <v>15</v>
      </c>
      <c r="C26" s="17">
        <f t="shared" si="4"/>
        <v>4</v>
      </c>
      <c r="D26" s="17">
        <f t="shared" si="4"/>
        <v>5</v>
      </c>
      <c r="E26" s="17">
        <f t="shared" si="4"/>
        <v>337.59</v>
      </c>
      <c r="F26" s="17">
        <f t="shared" si="4"/>
        <v>2</v>
      </c>
      <c r="G26" s="17">
        <f t="shared" si="4"/>
        <v>124.57</v>
      </c>
      <c r="H26" s="17">
        <f t="shared" si="4"/>
        <v>1</v>
      </c>
      <c r="I26" s="17">
        <f t="shared" si="4"/>
        <v>45.82</v>
      </c>
      <c r="J26" s="17">
        <f t="shared" si="4"/>
        <v>2</v>
      </c>
      <c r="K26" s="47">
        <f t="shared" si="4"/>
        <v>167.2</v>
      </c>
      <c r="L26" s="48">
        <f t="shared" si="4"/>
        <v>275.14</v>
      </c>
    </row>
    <row r="27" spans="1:12" ht="18" customHeight="1" x14ac:dyDescent="0.15">
      <c r="A27" s="26"/>
      <c r="B27" s="15" t="s">
        <v>27</v>
      </c>
      <c r="C27" s="17">
        <f t="shared" ref="C27:L28" si="5">SUMIF(C19,"&gt;0")</f>
        <v>9</v>
      </c>
      <c r="D27" s="17">
        <f t="shared" si="5"/>
        <v>25</v>
      </c>
      <c r="E27" s="17">
        <f t="shared" si="5"/>
        <v>1828.19</v>
      </c>
      <c r="F27" s="17">
        <f t="shared" si="5"/>
        <v>7</v>
      </c>
      <c r="G27" s="17">
        <f t="shared" si="5"/>
        <v>446.03</v>
      </c>
      <c r="H27" s="17">
        <f t="shared" si="5"/>
        <v>18</v>
      </c>
      <c r="I27" s="17">
        <f t="shared" si="5"/>
        <v>1382.16</v>
      </c>
      <c r="J27" s="17">
        <f t="shared" si="5"/>
        <v>0</v>
      </c>
      <c r="K27" s="47">
        <f t="shared" si="5"/>
        <v>0</v>
      </c>
      <c r="L27" s="48">
        <f t="shared" si="5"/>
        <v>1486.53</v>
      </c>
    </row>
    <row r="28" spans="1:12" ht="18" customHeight="1" x14ac:dyDescent="0.15">
      <c r="A28" s="26"/>
      <c r="B28" s="15" t="s">
        <v>28</v>
      </c>
      <c r="C28" s="17">
        <f t="shared" si="5"/>
        <v>1</v>
      </c>
      <c r="D28" s="17">
        <f t="shared" si="5"/>
        <v>1</v>
      </c>
      <c r="E28" s="17">
        <f t="shared" si="5"/>
        <v>186.86</v>
      </c>
      <c r="F28" s="17">
        <f t="shared" si="5"/>
        <v>0</v>
      </c>
      <c r="G28" s="17">
        <f t="shared" si="5"/>
        <v>0</v>
      </c>
      <c r="H28" s="17">
        <f t="shared" si="5"/>
        <v>1</v>
      </c>
      <c r="I28" s="17">
        <f t="shared" si="5"/>
        <v>186.86</v>
      </c>
      <c r="J28" s="17">
        <f t="shared" si="5"/>
        <v>0</v>
      </c>
      <c r="K28" s="47">
        <f t="shared" si="5"/>
        <v>0</v>
      </c>
      <c r="L28" s="48">
        <f t="shared" si="5"/>
        <v>47.22</v>
      </c>
    </row>
    <row r="29" spans="1:12" ht="18" customHeight="1" x14ac:dyDescent="0.15">
      <c r="A29" s="26"/>
      <c r="B29" s="15" t="s">
        <v>16</v>
      </c>
      <c r="C29" s="17">
        <f t="shared" ref="C29:L29" si="6">SUMIF(C11,"&gt;0")</f>
        <v>15</v>
      </c>
      <c r="D29" s="17">
        <f t="shared" si="6"/>
        <v>77</v>
      </c>
      <c r="E29" s="17">
        <f t="shared" si="6"/>
        <v>4784.84</v>
      </c>
      <c r="F29" s="17">
        <f t="shared" si="6"/>
        <v>34</v>
      </c>
      <c r="G29" s="17">
        <f t="shared" si="6"/>
        <v>2166.3200000000002</v>
      </c>
      <c r="H29" s="17">
        <f t="shared" si="6"/>
        <v>41</v>
      </c>
      <c r="I29" s="17">
        <f t="shared" si="6"/>
        <v>2532.4499999999998</v>
      </c>
      <c r="J29" s="17">
        <f t="shared" si="6"/>
        <v>2</v>
      </c>
      <c r="K29" s="47">
        <f t="shared" si="6"/>
        <v>86.07</v>
      </c>
      <c r="L29" s="48">
        <f t="shared" si="6"/>
        <v>4419.74</v>
      </c>
    </row>
    <row r="30" spans="1:12" ht="18" customHeight="1" x14ac:dyDescent="0.15">
      <c r="A30" s="26"/>
      <c r="B30" s="15" t="s">
        <v>30</v>
      </c>
      <c r="C30" s="17">
        <f t="shared" ref="C30:L30" si="7">SUMIF(C21,"&gt;0")</f>
        <v>2</v>
      </c>
      <c r="D30" s="17">
        <f t="shared" si="7"/>
        <v>2</v>
      </c>
      <c r="E30" s="17">
        <f t="shared" si="7"/>
        <v>131</v>
      </c>
      <c r="F30" s="17">
        <f t="shared" si="7"/>
        <v>0</v>
      </c>
      <c r="G30" s="17">
        <f t="shared" si="7"/>
        <v>0</v>
      </c>
      <c r="H30" s="17">
        <f t="shared" si="7"/>
        <v>1</v>
      </c>
      <c r="I30" s="17">
        <f t="shared" si="7"/>
        <v>116.39</v>
      </c>
      <c r="J30" s="17">
        <f t="shared" si="7"/>
        <v>1</v>
      </c>
      <c r="K30" s="47">
        <f t="shared" si="7"/>
        <v>14.61</v>
      </c>
      <c r="L30" s="48">
        <f t="shared" si="7"/>
        <v>122.98</v>
      </c>
    </row>
    <row r="31" spans="1:12" ht="18" customHeight="1" x14ac:dyDescent="0.15">
      <c r="A31" s="26"/>
      <c r="B31" s="15" t="s">
        <v>17</v>
      </c>
      <c r="C31" s="17">
        <f t="shared" ref="C31:L34" si="8">SUMIF(C12,"&gt;0")</f>
        <v>8</v>
      </c>
      <c r="D31" s="17">
        <f t="shared" si="8"/>
        <v>15</v>
      </c>
      <c r="E31" s="17">
        <f t="shared" si="8"/>
        <v>988.1099999999999</v>
      </c>
      <c r="F31" s="17">
        <f t="shared" si="8"/>
        <v>7</v>
      </c>
      <c r="G31" s="17">
        <f t="shared" si="8"/>
        <v>356.14</v>
      </c>
      <c r="H31" s="17">
        <f t="shared" si="8"/>
        <v>7</v>
      </c>
      <c r="I31" s="17">
        <f t="shared" si="8"/>
        <v>539.91999999999996</v>
      </c>
      <c r="J31" s="17">
        <f t="shared" si="8"/>
        <v>1</v>
      </c>
      <c r="K31" s="47">
        <f t="shared" si="8"/>
        <v>92.05</v>
      </c>
      <c r="L31" s="48">
        <f t="shared" si="8"/>
        <v>823.39</v>
      </c>
    </row>
    <row r="32" spans="1:12" ht="18" customHeight="1" x14ac:dyDescent="0.15">
      <c r="A32" s="26"/>
      <c r="B32" s="15" t="s">
        <v>18</v>
      </c>
      <c r="C32" s="17">
        <f t="shared" si="8"/>
        <v>10</v>
      </c>
      <c r="D32" s="17">
        <f t="shared" si="8"/>
        <v>25</v>
      </c>
      <c r="E32" s="17">
        <f t="shared" si="8"/>
        <v>1243.6999999999998</v>
      </c>
      <c r="F32" s="17">
        <f t="shared" si="8"/>
        <v>4</v>
      </c>
      <c r="G32" s="17">
        <f t="shared" si="8"/>
        <v>190.7</v>
      </c>
      <c r="H32" s="17">
        <f t="shared" si="8"/>
        <v>16</v>
      </c>
      <c r="I32" s="17">
        <f t="shared" si="8"/>
        <v>889.92</v>
      </c>
      <c r="J32" s="17">
        <f t="shared" si="8"/>
        <v>5</v>
      </c>
      <c r="K32" s="47">
        <f t="shared" si="8"/>
        <v>163.08000000000001</v>
      </c>
      <c r="L32" s="48">
        <f t="shared" si="8"/>
        <v>1118.92</v>
      </c>
    </row>
    <row r="33" spans="1:12" ht="18" customHeight="1" x14ac:dyDescent="0.15">
      <c r="A33" s="26"/>
      <c r="B33" s="15" t="s">
        <v>19</v>
      </c>
      <c r="C33" s="17">
        <f t="shared" si="8"/>
        <v>16</v>
      </c>
      <c r="D33" s="17">
        <f t="shared" si="8"/>
        <v>63</v>
      </c>
      <c r="E33" s="17">
        <f t="shared" si="8"/>
        <v>3842.2700000000004</v>
      </c>
      <c r="F33" s="17">
        <f t="shared" si="8"/>
        <v>48</v>
      </c>
      <c r="G33" s="17">
        <f t="shared" si="8"/>
        <v>3146.69</v>
      </c>
      <c r="H33" s="17">
        <f t="shared" si="8"/>
        <v>7</v>
      </c>
      <c r="I33" s="17">
        <f t="shared" si="8"/>
        <v>513.07000000000005</v>
      </c>
      <c r="J33" s="17">
        <f t="shared" si="8"/>
        <v>8</v>
      </c>
      <c r="K33" s="47">
        <f t="shared" si="8"/>
        <v>182.51</v>
      </c>
      <c r="L33" s="48">
        <f t="shared" si="8"/>
        <v>3097.43</v>
      </c>
    </row>
    <row r="34" spans="1:12" ht="18" customHeight="1" x14ac:dyDescent="0.15">
      <c r="A34" s="26"/>
      <c r="B34" s="15" t="s">
        <v>20</v>
      </c>
      <c r="C34" s="17">
        <f t="shared" si="8"/>
        <v>13</v>
      </c>
      <c r="D34" s="17">
        <f t="shared" si="8"/>
        <v>86</v>
      </c>
      <c r="E34" s="17">
        <f t="shared" si="8"/>
        <v>3701.0899999999997</v>
      </c>
      <c r="F34" s="17">
        <f t="shared" si="8"/>
        <v>44</v>
      </c>
      <c r="G34" s="17">
        <f t="shared" si="8"/>
        <v>2216.2199999999998</v>
      </c>
      <c r="H34" s="17">
        <f t="shared" si="8"/>
        <v>26</v>
      </c>
      <c r="I34" s="17">
        <f t="shared" si="8"/>
        <v>1094.33</v>
      </c>
      <c r="J34" s="17">
        <f t="shared" si="8"/>
        <v>16</v>
      </c>
      <c r="K34" s="47">
        <f t="shared" si="8"/>
        <v>390.54</v>
      </c>
      <c r="L34" s="48">
        <f t="shared" si="8"/>
        <v>3488.21</v>
      </c>
    </row>
    <row r="35" spans="1:12" ht="18" customHeight="1" x14ac:dyDescent="0.15">
      <c r="A35" s="26"/>
      <c r="B35" s="15" t="s">
        <v>22</v>
      </c>
      <c r="C35" s="17">
        <f t="shared" ref="C35:L35" si="9">SUMIF(C16:C17,"&gt;0")</f>
        <v>11</v>
      </c>
      <c r="D35" s="17">
        <f t="shared" si="9"/>
        <v>36</v>
      </c>
      <c r="E35" s="17">
        <f t="shared" si="9"/>
        <v>2770.0599999999995</v>
      </c>
      <c r="F35" s="17">
        <f t="shared" si="9"/>
        <v>14</v>
      </c>
      <c r="G35" s="17">
        <f t="shared" si="9"/>
        <v>1051.92</v>
      </c>
      <c r="H35" s="17">
        <f t="shared" si="9"/>
        <v>17</v>
      </c>
      <c r="I35" s="17">
        <f t="shared" si="9"/>
        <v>1355.3</v>
      </c>
      <c r="J35" s="17">
        <f t="shared" si="9"/>
        <v>5</v>
      </c>
      <c r="K35" s="47">
        <f t="shared" si="9"/>
        <v>362.84</v>
      </c>
      <c r="L35" s="48">
        <f t="shared" si="9"/>
        <v>2399.09</v>
      </c>
    </row>
    <row r="36" spans="1:12" ht="18" customHeight="1" x14ac:dyDescent="0.15">
      <c r="A36" s="49"/>
      <c r="B36" s="50" t="s">
        <v>32</v>
      </c>
      <c r="C36" s="51">
        <f t="shared" ref="C36:L36" si="10">SUMIF(C22,"&gt;0")</f>
        <v>9</v>
      </c>
      <c r="D36" s="51">
        <f t="shared" si="10"/>
        <v>50</v>
      </c>
      <c r="E36" s="51">
        <f t="shared" si="10"/>
        <v>3796</v>
      </c>
      <c r="F36" s="51">
        <f t="shared" si="10"/>
        <v>49</v>
      </c>
      <c r="G36" s="51">
        <f t="shared" si="10"/>
        <v>3679.3</v>
      </c>
      <c r="H36" s="51">
        <f t="shared" si="10"/>
        <v>0</v>
      </c>
      <c r="I36" s="51">
        <f t="shared" si="10"/>
        <v>0</v>
      </c>
      <c r="J36" s="51">
        <f t="shared" si="10"/>
        <v>1</v>
      </c>
      <c r="K36" s="52">
        <f t="shared" si="10"/>
        <v>116.7</v>
      </c>
      <c r="L36" s="53">
        <f t="shared" si="10"/>
        <v>3203.04</v>
      </c>
    </row>
    <row r="37" spans="1:12" ht="12.95" customHeight="1" x14ac:dyDescent="0.15">
      <c r="A37" s="54" t="s">
        <v>34</v>
      </c>
      <c r="B37"/>
    </row>
  </sheetData>
  <sheetProtection autoFilter="0"/>
  <mergeCells count="9">
    <mergeCell ref="A6:B6"/>
    <mergeCell ref="A3:B5"/>
    <mergeCell ref="C3:C5"/>
    <mergeCell ref="D3:K3"/>
    <mergeCell ref="L3:L5"/>
    <mergeCell ref="D4:E4"/>
    <mergeCell ref="F4:G4"/>
    <mergeCell ref="H4:I4"/>
    <mergeCell ref="J4:K4"/>
  </mergeCells>
  <phoneticPr fontId="2"/>
  <dataValidations count="1">
    <dataValidation type="decimal" operator="greaterThanOrEqual" allowBlank="1" showInputMessage="1" showErrorMessage="1" sqref="C7:C17 C19:C36 F19:L36 F7:L17" xr:uid="{B40748DE-2E6C-4C41-97C7-79A60EAA5BC9}">
      <formula1>0</formula1>
    </dataValidation>
  </dataValidations>
  <pageMargins left="0.39370078740157483" right="0.39370078740157483" top="0.78740157480314965" bottom="0.39370078740157483" header="0" footer="0"/>
  <pageSetup paperSize="9" scale="76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官-1</vt:lpstr>
      <vt:lpstr>'官-1'!Print_Titles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2026-02-27T06:30:53Z</dcterms:created>
  <dcterms:modified xsi:type="dcterms:W3CDTF">2026-02-27T06:31:09Z</dcterms:modified>
</cp:coreProperties>
</file>