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BEB8AEAD-E8C7-4504-B82B-DC4FABD34851}" xr6:coauthVersionLast="47" xr6:coauthVersionMax="47" xr10:uidLastSave="{00000000-0000-0000-0000-000000000000}"/>
  <bookViews>
    <workbookView xWindow="-120" yWindow="-120" windowWidth="29040" windowHeight="15720" xr2:uid="{DC8FCC0D-5D07-43D7-85FB-1A2688DAC465}"/>
  </bookViews>
  <sheets>
    <sheet name="1-1" sheetId="1" r:id="rId1"/>
  </sheets>
  <definedNames>
    <definedName name="_xlnm.Print_Titles" localSheetId="0">'1-1'!$2:$5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7" i="1" l="1"/>
  <c r="I37" i="1"/>
  <c r="H37" i="1"/>
  <c r="J36" i="1"/>
  <c r="I36" i="1"/>
  <c r="H36" i="1"/>
  <c r="J35" i="1"/>
  <c r="I35" i="1"/>
  <c r="H35" i="1"/>
  <c r="J34" i="1"/>
  <c r="I34" i="1"/>
  <c r="H34" i="1"/>
  <c r="J33" i="1"/>
  <c r="I33" i="1"/>
  <c r="H33" i="1"/>
  <c r="J32" i="1"/>
  <c r="I32" i="1"/>
  <c r="H32" i="1"/>
  <c r="J31" i="1"/>
  <c r="I31" i="1"/>
  <c r="H31" i="1"/>
  <c r="J30" i="1"/>
  <c r="I30" i="1"/>
  <c r="H30" i="1"/>
  <c r="J29" i="1"/>
  <c r="I29" i="1"/>
  <c r="H29" i="1"/>
  <c r="J28" i="1"/>
  <c r="I28" i="1"/>
  <c r="H28" i="1"/>
  <c r="J27" i="1"/>
  <c r="I27" i="1"/>
  <c r="H27" i="1"/>
  <c r="J26" i="1"/>
  <c r="I26" i="1"/>
  <c r="H26" i="1"/>
  <c r="J25" i="1"/>
  <c r="I25" i="1"/>
  <c r="H25" i="1"/>
  <c r="J24" i="1"/>
  <c r="I24" i="1"/>
  <c r="H24" i="1"/>
  <c r="G23" i="1"/>
  <c r="G37" i="1" s="1"/>
  <c r="G22" i="1"/>
  <c r="G31" i="1" s="1"/>
  <c r="G21" i="1"/>
  <c r="G19" i="1" s="1"/>
  <c r="G6" i="1" s="1"/>
  <c r="G20" i="1"/>
  <c r="G28" i="1" s="1"/>
  <c r="K19" i="1"/>
  <c r="J19" i="1"/>
  <c r="I19" i="1"/>
  <c r="H19" i="1"/>
  <c r="G18" i="1"/>
  <c r="G29" i="1" s="1"/>
  <c r="G17" i="1"/>
  <c r="G16" i="1"/>
  <c r="G36" i="1" s="1"/>
  <c r="G15" i="1"/>
  <c r="G35" i="1" s="1"/>
  <c r="G14" i="1"/>
  <c r="G34" i="1" s="1"/>
  <c r="G13" i="1"/>
  <c r="G33" i="1" s="1"/>
  <c r="G12" i="1"/>
  <c r="G32" i="1" s="1"/>
  <c r="G11" i="1"/>
  <c r="G30" i="1" s="1"/>
  <c r="G10" i="1"/>
  <c r="G27" i="1" s="1"/>
  <c r="K6" i="1"/>
  <c r="G9" i="1"/>
  <c r="G26" i="1" s="1"/>
  <c r="G8" i="1"/>
  <c r="G25" i="1" s="1"/>
  <c r="G7" i="1"/>
  <c r="G24" i="1" s="1"/>
  <c r="J6" i="1"/>
  <c r="I6" i="1"/>
  <c r="H6" i="1"/>
</calcChain>
</file>

<file path=xl/sharedStrings.xml><?xml version="1.0" encoding="utf-8"?>
<sst xmlns="http://schemas.openxmlformats.org/spreadsheetml/2006/main" count="100" uniqueCount="74">
  <si>
    <t>１－１  管理区域及び面積</t>
  </si>
  <si>
    <t>単位（面積：ha）</t>
    <rPh sb="0" eb="2">
      <t>タンイ</t>
    </rPh>
    <phoneticPr fontId="2"/>
  </si>
  <si>
    <t>年次
森林管理（局)署
都道府県</t>
    <rPh sb="3" eb="5">
      <t>シンリン</t>
    </rPh>
    <rPh sb="5" eb="7">
      <t>カンリ</t>
    </rPh>
    <rPh sb="8" eb="9">
      <t>キョク</t>
    </rPh>
    <rPh sb="10" eb="11">
      <t>ショ</t>
    </rPh>
    <rPh sb="12" eb="16">
      <t>トドウフケン</t>
    </rPh>
    <phoneticPr fontId="2"/>
  </si>
  <si>
    <t>管　　　理　　　区　　　域</t>
    <rPh sb="0" eb="1">
      <t>カン</t>
    </rPh>
    <rPh sb="4" eb="5">
      <t>リ</t>
    </rPh>
    <rPh sb="8" eb="9">
      <t>ク</t>
    </rPh>
    <rPh sb="12" eb="13">
      <t>イキ</t>
    </rPh>
    <phoneticPr fontId="2"/>
  </si>
  <si>
    <t>管　　　理　　　面　　　積</t>
    <phoneticPr fontId="2"/>
  </si>
  <si>
    <t>所在市町村</t>
    <rPh sb="0" eb="2">
      <t>ショザイ</t>
    </rPh>
    <rPh sb="2" eb="5">
      <t>シチョウソン</t>
    </rPh>
    <phoneticPr fontId="2"/>
  </si>
  <si>
    <t>国　　有　　地</t>
    <phoneticPr fontId="2"/>
  </si>
  <si>
    <t>公有林野等
官行造林地</t>
    <phoneticPr fontId="2"/>
  </si>
  <si>
    <t>市町村名</t>
    <rPh sb="0" eb="4">
      <t>シチョウソンメイ</t>
    </rPh>
    <phoneticPr fontId="1"/>
  </si>
  <si>
    <t>総数</t>
    <rPh sb="0" eb="2">
      <t>ソウスウ</t>
    </rPh>
    <phoneticPr fontId="2"/>
  </si>
  <si>
    <t>公有林野等官行
造林地のみ（内）</t>
    <rPh sb="0" eb="2">
      <t>コウユウ</t>
    </rPh>
    <rPh sb="2" eb="4">
      <t>リンヤ</t>
    </rPh>
    <rPh sb="4" eb="5">
      <t>トウ</t>
    </rPh>
    <rPh sb="5" eb="6">
      <t>カン</t>
    </rPh>
    <rPh sb="6" eb="7">
      <t>ギョウ</t>
    </rPh>
    <rPh sb="8" eb="11">
      <t>ゾウリンチ</t>
    </rPh>
    <rPh sb="14" eb="15">
      <t>ウチ</t>
    </rPh>
    <phoneticPr fontId="2"/>
  </si>
  <si>
    <t>署間で重複する
市町村数（内）</t>
    <rPh sb="0" eb="1">
      <t>ショ</t>
    </rPh>
    <rPh sb="1" eb="2">
      <t>アイダ</t>
    </rPh>
    <rPh sb="3" eb="5">
      <t>チョウフク</t>
    </rPh>
    <rPh sb="8" eb="11">
      <t>シチョウソン</t>
    </rPh>
    <rPh sb="11" eb="12">
      <t>スウ</t>
    </rPh>
    <rPh sb="13" eb="14">
      <t>ウチ</t>
    </rPh>
    <phoneticPr fontId="2"/>
  </si>
  <si>
    <t>総　数</t>
    <phoneticPr fontId="2"/>
  </si>
  <si>
    <t>国有林野</t>
  </si>
  <si>
    <t>国庫帰属森林</t>
    <phoneticPr fontId="2"/>
  </si>
  <si>
    <t>その他</t>
  </si>
  <si>
    <t>石川</t>
    <phoneticPr fontId="2"/>
  </si>
  <si>
    <t>石川</t>
    <rPh sb="0" eb="2">
      <t>イシカワ</t>
    </rPh>
    <phoneticPr fontId="2"/>
  </si>
  <si>
    <t>金沢市、加賀市、小松市、白山市
４市　－町　－村　( －市　－町　－村)</t>
    <phoneticPr fontId="1"/>
  </si>
  <si>
    <t>福井</t>
    <rPh sb="0" eb="2">
      <t>フクイ</t>
    </rPh>
    <phoneticPr fontId="2"/>
  </si>
  <si>
    <t>勝山市、大野市、敦賀市、小浜市、福井市、あわら市、今立郡：池田町、三方上中郡：若狭町、大飯郡：おおい町、南条郡：南越前町
6市　4町　－村　(－市　－町　－村)</t>
    <rPh sb="0" eb="2">
      <t>カツヤマ</t>
    </rPh>
    <phoneticPr fontId="1"/>
  </si>
  <si>
    <t>三重</t>
    <rPh sb="0" eb="2">
      <t>ミエ</t>
    </rPh>
    <phoneticPr fontId="2"/>
  </si>
  <si>
    <t>亀山市、鈴鹿市、桑名市、四日市市、伊賀市、松阪市、尾鷲市、熊野市、いなべ市、津市、三重郡：菰野町、北牟婁郡：紀北町、度会郡：(大紀町)、南伊勢町、多気郡：大台町、南牟婁郡：御浜町、紀宝町
10市　7町　－村　(－市　1町　－村)</t>
    <phoneticPr fontId="1"/>
  </si>
  <si>
    <t>滋賀</t>
    <rPh sb="0" eb="2">
      <t>シガ</t>
    </rPh>
    <phoneticPr fontId="2"/>
  </si>
  <si>
    <t>大津市、近江八幡市、栗東市、野洲市、高島市、東近江市、甲賀市、米原市、長浜市、蒲生郡：竜王町、犬上郡：多賀町、甲良町
9市　3町　－村　(－市　－町　－村)</t>
    <rPh sb="35" eb="38">
      <t>ナガハマシ</t>
    </rPh>
    <phoneticPr fontId="1"/>
  </si>
  <si>
    <t>兵庫</t>
    <rPh sb="0" eb="2">
      <t>ヒョウゴ</t>
    </rPh>
    <phoneticPr fontId="2"/>
  </si>
  <si>
    <t>たつの市、相生市、赤穂市、三木市、三田市、西宮市、芦屋市、宝塚市、神戸市、洲本市、姫路市、加古川市、高砂市、小野市、丹波篠山市、養父市、宍粟市、豊岡市、朝来市、丹波市、加東市、（淡路市）、（南あわじ市）、揖保郡：太子町、佐用郡：(佐用町)、美方郡：新温泉町、香美町、神崎郡：(神河町)、(市川町)、多可郡：(多可町)
23市　7町　－村　( 2市　4町　－村)</t>
    <rPh sb="58" eb="60">
      <t>タンバ</t>
    </rPh>
    <rPh sb="76" eb="79">
      <t>アサゴシ</t>
    </rPh>
    <phoneticPr fontId="1"/>
  </si>
  <si>
    <t>和歌山</t>
    <rPh sb="0" eb="3">
      <t>ワカヤマ</t>
    </rPh>
    <phoneticPr fontId="2"/>
  </si>
  <si>
    <t>田辺市、和歌山市、新宮市、紀の川市、岩出市、西牟婁郡：すさみ町、日高郡：日高川町、印南町、(みなべ町)、(日高町)、伊都郡：高野町、九度山町、有田郡：有田川町、東牟婁郡：那智勝浦町、北山村、(古座川町)、美浜町　　　　　                                   　                     　　　　　　　　　   5市　11町　1村　(－市　3町　－村)</t>
    <rPh sb="102" eb="105">
      <t>ミハマチョウ</t>
    </rPh>
    <phoneticPr fontId="1"/>
  </si>
  <si>
    <t>鳥取</t>
    <rPh sb="0" eb="2">
      <t>トットリ</t>
    </rPh>
    <phoneticPr fontId="2"/>
  </si>
  <si>
    <t>倉吉市、米子市、鳥取市、東伯郡：北栄町、三朝町、琴浦町、西伯郡：大山町、伯耆町、日野郡：江府町、日野町、日南町、岩美郡：岩美町、八頭郡：八頭町、若桜町、智頭町                   　　　　　　　　　　　　　　　　　　　　　　　　　　　　　　　　　　　　　　　3市　12町　－村　(－市　－町　－村)</t>
    <phoneticPr fontId="1"/>
  </si>
  <si>
    <t>島根</t>
    <rPh sb="0" eb="2">
      <t>シマネ</t>
    </rPh>
    <phoneticPr fontId="2"/>
  </si>
  <si>
    <t>安来市、大田市、松江市、浜田市、益田市、出雲市、江津市、雲南市、飯石郡：飯南町、仁多郡：奥出雲町、隠岐郡：(隠岐の島町)、(西ノ島町)、邑智郡：川本町、邑南町、美郷町、鹿足郡：津和野町、吉賀町　　　　　　　　　　　　　　　　　　　　　　　　　　　　　　　　　　　　　　　　　　8市　9町　－村　( －市　2町　－村)</t>
    <phoneticPr fontId="1"/>
  </si>
  <si>
    <t>岡山</t>
    <rPh sb="0" eb="2">
      <t>オカヤマ</t>
    </rPh>
    <phoneticPr fontId="2"/>
  </si>
  <si>
    <t>岡山市、笠岡市、備前市、総社市、［新見市］、高梁市、倉敷市、津山市、美作市、真庭市、赤磐市、瀬戸内市、浅口市、勝田郡：奈義町、勝央町、久米郡：美咲町、久米南町、苫田郡：鏡野町、真庭郡：新庄村、小田郡：矢掛町、和気郡：和気町、加賀郡：吉備中央町
13市［1］　8町   1村　　(－市　－町　－村)</t>
    <phoneticPr fontId="1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</si>
  <si>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</si>
  <si>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</si>
  <si>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庄原市、三次市、安芸高田市、神石郡：神石高原町
3市　1町　－村　(－市　－町　－村)</t>
    <phoneticPr fontId="1"/>
  </si>
  <si>
    <t>〃</t>
    <phoneticPr fontId="2"/>
  </si>
  <si>
    <t>広島市、呉市、竹原市、三原市、東広島市、甘日市市、福山市、尾道市、府中市、安芸郡：海田町、熊野町、坂町、山県郡：安芸太田町、北広島町、世羅郡：(世羅町)　
9市　6町 －村　(－市　1町　－村)</t>
    <phoneticPr fontId="1"/>
  </si>
  <si>
    <t>本局</t>
    <rPh sb="0" eb="2">
      <t>ホンキョク</t>
    </rPh>
    <phoneticPr fontId="2"/>
  </si>
  <si>
    <t>大阪</t>
    <rPh sb="0" eb="2">
      <t>オオサカ</t>
    </rPh>
    <phoneticPr fontId="2"/>
  </si>
  <si>
    <t>奈良県　[奈良市]
大阪府　大阪市
岡山県　[新見市]
3市［2］　－町　－村　(－市　－町　－村)</t>
    <phoneticPr fontId="1"/>
  </si>
  <si>
    <t>（京都大阪）</t>
    <phoneticPr fontId="2"/>
  </si>
  <si>
    <t>13市　5町　 1村　( 2市　1町　1村)</t>
    <phoneticPr fontId="2"/>
  </si>
  <si>
    <t>　</t>
    <phoneticPr fontId="2"/>
  </si>
  <si>
    <t>京都</t>
    <rPh sb="0" eb="2">
      <t>キョウト</t>
    </rPh>
    <phoneticPr fontId="2"/>
  </si>
  <si>
    <t>京都市、宇治市、綾部市、宮津市、舞鶴市、京丹後市、木津川市、(亀岡市)、(福知山市)、南丹市、綴喜郡：井手町、船井郡：京丹波町、与謝郡：伊根町、（与謝野町）　　　　　　　　　　　        　　                                    　　　　10市　4町　－村　( 2市　1町　－村)</t>
    <phoneticPr fontId="1"/>
  </si>
  <si>
    <t>高槻市、阪南市、箕面市、泉南郡：岬町、南河内郡：(千早赤阪村)
3市　1町　 1村　(－市　－町　1村)</t>
  </si>
  <si>
    <t>（奈良）</t>
    <phoneticPr fontId="2"/>
  </si>
  <si>
    <t>奈良</t>
    <rPh sb="0" eb="2">
      <t>ナラ</t>
    </rPh>
    <phoneticPr fontId="2"/>
  </si>
  <si>
    <t>［奈良市］、御所市、橿原市､(天理市)、五條市、生駒郡：斑鳩町、高市郡：高取町、吉野郡：大淀町、十津川村、天川村、上北山村、川上村、下北山村、野迫川村
5市［1］ 3町　 6村　( 1市　－町　－村)</t>
    <phoneticPr fontId="1"/>
  </si>
  <si>
    <t>（山口）</t>
    <phoneticPr fontId="2"/>
  </si>
  <si>
    <t>山口</t>
    <rPh sb="0" eb="1">
      <t>ヤマ</t>
    </rPh>
    <rPh sb="1" eb="2">
      <t>グチ</t>
    </rPh>
    <phoneticPr fontId="2"/>
  </si>
  <si>
    <t>山口市、萩市、下松市、周南市、岩国市、(防府市)、(長門市)、(美祢市)、下関市、阿武郡：阿武町、大島郡：(周防大島町)　                                          　　　　　　　　　　　　　　　　　　　　　　　　　　　　　　　　　　　　　  　9市 2町  －村　( 3市　 1町  －村)</t>
    <phoneticPr fontId="1"/>
  </si>
  <si>
    <t>県別再掲</t>
    <rPh sb="0" eb="2">
      <t>ケンベツ</t>
    </rPh>
    <rPh sb="2" eb="4">
      <t>サイケイ</t>
    </rPh>
    <phoneticPr fontId="2"/>
  </si>
  <si>
    <t>４市　－町　－村　( －市　－町　－村)</t>
    <phoneticPr fontId="2"/>
  </si>
  <si>
    <t>6市　4町　－村　(－市　－町　－村)</t>
  </si>
  <si>
    <t>10市　7町　－村　(－市　1町　－村)</t>
    <phoneticPr fontId="2"/>
  </si>
  <si>
    <t>9市　3町　－村　(－市　－町　－村)</t>
  </si>
  <si>
    <t>10市　4町　－村　( 2市　1町　－村)</t>
    <phoneticPr fontId="2"/>
  </si>
  <si>
    <t>3市　1町　 1村　(－市　－町　1村)</t>
    <phoneticPr fontId="2"/>
  </si>
  <si>
    <t>23市　7町　－村　( 2市　4町　－村)</t>
  </si>
  <si>
    <t>5市［1］ 3町　 6村　( 1市　－町　－村)</t>
    <phoneticPr fontId="2"/>
  </si>
  <si>
    <t>5市　11町　1村　(－市　3町　－村)</t>
    <phoneticPr fontId="2"/>
  </si>
  <si>
    <t>3市　12町　－村　(－市　－町　－村)</t>
  </si>
  <si>
    <t>8市  9町　－村　( －市　2町　－村)</t>
  </si>
  <si>
    <t>13市［1］　8町  1村　(－市　－町  －村)</t>
  </si>
  <si>
    <t>12市  7町　－村　(－市　  1町　－村)</t>
  </si>
  <si>
    <t xml:space="preserve"> 9市  2町  －村　( 3市　  1町  －村)</t>
  </si>
  <si>
    <t>１　管理面積の国有林野欄は、国有林野地籍台帳及び国有財産台帳により、国庫帰属森林欄は、国庫帰属森林管理簿により掲上した。その他欄は、国有財産区分種目表による敷地等である。</t>
    <phoneticPr fontId="2"/>
  </si>
  <si>
    <t>２　公有林野等官行造林地欄は、契約面積を掲上した。</t>
  </si>
  <si>
    <t>３　公有林野等官行造林地のみが所在する市町村名は、市町村名欄に（　）書した。</t>
    <phoneticPr fontId="2"/>
  </si>
  <si>
    <t>４　森林管理署間で重複する市町村名は、市町村名欄の双方に[　]書した。所在市町村の総数欄は実数を掲上した。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</si>
</sst>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(* #,##0_);_(* \(#,##0\);_(* &quot;-&quot;_);_(@_)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 diagonalUp="1">
      <left style="thin">
        <color rgb="FF000000"/>
      </left>
      <right/>
      <top style="thin">
        <color rgb="FF000000"/>
      </top>
      <bottom style="double">
        <color rgb="FF000000"/>
      </bottom>
      <diagonal style="thin">
        <color rgb="FF000000"/>
      </diagonal>
    </border>
    <border>
      <left style="thin">
        <color indexed="64"/>
      </left>
      <right style="thin">
        <color indexed="64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/>
      <right/>
      <top/>
      <bottom style="dashed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dashed">
        <color rgb="FF000000"/>
      </bottom>
      <diagonal/>
    </border>
    <border>
      <left style="thin">
        <color indexed="64"/>
      </left>
      <right style="thin">
        <color indexed="64"/>
      </right>
      <top/>
      <bottom style="dashed">
        <color rgb="FF000000"/>
      </bottom>
      <diagonal/>
    </border>
    <border>
      <left/>
      <right style="thin">
        <color rgb="FF000000"/>
      </right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rgb="FF000000"/>
      </top>
      <bottom style="dashed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/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/>
      <right/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ashed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176" fontId="3" fillId="0" borderId="15" xfId="0" applyNumberFormat="1" applyFont="1" applyBorder="1">
      <alignment vertical="center"/>
    </xf>
    <xf numFmtId="176" fontId="4" fillId="0" borderId="16" xfId="0" applyNumberFormat="1" applyFont="1" applyBorder="1" applyProtection="1">
      <alignment vertical="center"/>
      <protection locked="0"/>
    </xf>
    <xf numFmtId="176" fontId="4" fillId="0" borderId="17" xfId="0" applyNumberFormat="1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176" fontId="3" fillId="0" borderId="20" xfId="0" applyNumberFormat="1" applyFont="1" applyBorder="1" applyAlignment="1" applyProtection="1">
      <alignment vertical="center" wrapText="1"/>
      <protection locked="0"/>
    </xf>
    <xf numFmtId="176" fontId="3" fillId="0" borderId="21" xfId="0" applyNumberFormat="1" applyFont="1" applyBorder="1" applyProtection="1">
      <alignment vertical="center"/>
      <protection locked="0"/>
    </xf>
    <xf numFmtId="176" fontId="3" fillId="0" borderId="22" xfId="0" applyNumberFormat="1" applyFont="1" applyBorder="1" applyProtection="1">
      <alignment vertical="center"/>
      <protection locked="0"/>
    </xf>
    <xf numFmtId="176" fontId="3" fillId="0" borderId="23" xfId="0" applyNumberFormat="1" applyFont="1" applyBorder="1" applyAlignment="1">
      <alignment horizontal="right" vertical="center"/>
    </xf>
    <xf numFmtId="176" fontId="3" fillId="0" borderId="24" xfId="0" applyNumberFormat="1" applyFont="1" applyBorder="1" applyAlignment="1" applyProtection="1">
      <alignment horizontal="right" vertical="center"/>
      <protection locked="0"/>
    </xf>
    <xf numFmtId="176" fontId="3" fillId="0" borderId="24" xfId="0" applyNumberFormat="1" applyFont="1" applyBorder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176" fontId="3" fillId="0" borderId="27" xfId="0" applyNumberFormat="1" applyFont="1" applyBorder="1" applyAlignment="1" applyProtection="1">
      <alignment vertical="center" wrapText="1"/>
      <protection locked="0"/>
    </xf>
    <xf numFmtId="176" fontId="3" fillId="0" borderId="28" xfId="0" applyNumberFormat="1" applyFont="1" applyBorder="1" applyProtection="1">
      <alignment vertical="center"/>
      <protection locked="0"/>
    </xf>
    <xf numFmtId="176" fontId="3" fillId="0" borderId="29" xfId="0" applyNumberFormat="1" applyFont="1" applyBorder="1" applyAlignment="1" applyProtection="1">
      <alignment horizontal="right" vertical="center"/>
      <protection locked="0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176" fontId="3" fillId="0" borderId="32" xfId="0" applyNumberFormat="1" applyFont="1" applyBorder="1" applyAlignment="1" applyProtection="1">
      <alignment vertical="center" wrapText="1"/>
      <protection locked="0"/>
    </xf>
    <xf numFmtId="176" fontId="3" fillId="0" borderId="31" xfId="0" applyNumberFormat="1" applyFont="1" applyBorder="1" applyProtection="1">
      <alignment vertical="center"/>
      <protection locked="0"/>
    </xf>
    <xf numFmtId="176" fontId="3" fillId="0" borderId="31" xfId="0" applyNumberFormat="1" applyFont="1" applyBorder="1" applyAlignment="1">
      <alignment horizontal="right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176" fontId="3" fillId="0" borderId="35" xfId="0" applyNumberFormat="1" applyFont="1" applyBorder="1" applyAlignment="1" applyProtection="1">
      <alignment vertical="center" wrapText="1"/>
      <protection locked="0"/>
    </xf>
    <xf numFmtId="176" fontId="3" fillId="0" borderId="34" xfId="0" applyNumberFormat="1" applyFont="1" applyBorder="1" applyProtection="1">
      <alignment vertical="center"/>
      <protection locked="0"/>
    </xf>
    <xf numFmtId="176" fontId="3" fillId="0" borderId="34" xfId="0" applyNumberFormat="1" applyFont="1" applyBorder="1" applyAlignment="1">
      <alignment horizontal="right" vertical="center"/>
    </xf>
    <xf numFmtId="176" fontId="3" fillId="0" borderId="34" xfId="0" applyNumberFormat="1" applyFont="1" applyBorder="1" applyAlignment="1" applyProtection="1">
      <alignment horizontal="right" vertical="center"/>
      <protection locked="0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176" fontId="3" fillId="0" borderId="38" xfId="0" applyNumberFormat="1" applyFont="1" applyBorder="1" applyAlignment="1" applyProtection="1">
      <alignment vertical="center" wrapText="1"/>
      <protection locked="0"/>
    </xf>
    <xf numFmtId="176" fontId="3" fillId="0" borderId="37" xfId="0" applyNumberFormat="1" applyFont="1" applyBorder="1" applyProtection="1">
      <alignment vertical="center"/>
      <protection locked="0"/>
    </xf>
    <xf numFmtId="176" fontId="3" fillId="0" borderId="37" xfId="0" applyNumberFormat="1" applyFont="1" applyBorder="1" applyAlignment="1">
      <alignment horizontal="right" vertical="center"/>
    </xf>
    <xf numFmtId="176" fontId="3" fillId="0" borderId="37" xfId="0" applyNumberFormat="1" applyFont="1" applyBorder="1" applyAlignment="1" applyProtection="1">
      <alignment horizontal="right" vertical="center"/>
      <protection locked="0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176" fontId="3" fillId="0" borderId="41" xfId="0" applyNumberFormat="1" applyFont="1" applyBorder="1" applyAlignment="1" applyProtection="1">
      <alignment vertical="center" wrapText="1"/>
      <protection locked="0"/>
    </xf>
    <xf numFmtId="176" fontId="3" fillId="0" borderId="42" xfId="0" applyNumberFormat="1" applyFont="1" applyBorder="1" applyProtection="1">
      <alignment vertical="center"/>
      <protection locked="0"/>
    </xf>
    <xf numFmtId="176" fontId="3" fillId="0" borderId="43" xfId="0" applyNumberFormat="1" applyFont="1" applyBorder="1" applyAlignment="1">
      <alignment horizontal="right" vertical="center"/>
    </xf>
    <xf numFmtId="176" fontId="3" fillId="0" borderId="44" xfId="0" applyNumberFormat="1" applyFont="1" applyBorder="1" applyAlignment="1" applyProtection="1">
      <alignment horizontal="right" vertical="center"/>
      <protection locked="0"/>
    </xf>
    <xf numFmtId="176" fontId="3" fillId="0" borderId="45" xfId="0" applyNumberFormat="1" applyFont="1" applyBorder="1">
      <alignment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176" fontId="3" fillId="0" borderId="48" xfId="0" applyNumberFormat="1" applyFont="1" applyBorder="1" applyProtection="1">
      <alignment vertical="center"/>
      <protection locked="0"/>
    </xf>
    <xf numFmtId="176" fontId="3" fillId="0" borderId="47" xfId="0" applyNumberFormat="1" applyFont="1" applyBorder="1" applyProtection="1">
      <alignment vertical="center"/>
      <protection locked="0"/>
    </xf>
    <xf numFmtId="176" fontId="3" fillId="0" borderId="47" xfId="0" applyNumberFormat="1" applyFont="1" applyBorder="1" applyAlignment="1">
      <alignment horizontal="right" vertical="center"/>
    </xf>
    <xf numFmtId="176" fontId="3" fillId="0" borderId="49" xfId="0" applyNumberFormat="1" applyFont="1" applyBorder="1" applyProtection="1">
      <alignment vertical="center"/>
      <protection locked="0"/>
    </xf>
    <xf numFmtId="176" fontId="3" fillId="0" borderId="30" xfId="0" applyNumberFormat="1" applyFont="1" applyBorder="1" applyProtection="1">
      <alignment vertical="center"/>
      <protection locked="0"/>
    </xf>
    <xf numFmtId="176" fontId="3" fillId="0" borderId="30" xfId="0" applyNumberFormat="1" applyFont="1" applyBorder="1" applyAlignment="1">
      <alignment horizontal="right" vertical="center"/>
    </xf>
    <xf numFmtId="176" fontId="3" fillId="0" borderId="50" xfId="0" applyNumberFormat="1" applyFont="1" applyBorder="1" applyProtection="1">
      <alignment vertical="center"/>
      <protection locked="0"/>
    </xf>
    <xf numFmtId="176" fontId="3" fillId="0" borderId="26" xfId="0" applyNumberFormat="1" applyFont="1" applyBorder="1" applyProtection="1">
      <alignment vertical="center"/>
      <protection locked="0"/>
    </xf>
    <xf numFmtId="176" fontId="3" fillId="0" borderId="26" xfId="0" applyNumberFormat="1" applyFont="1" applyBorder="1" applyAlignment="1">
      <alignment horizontal="right" vertical="center"/>
    </xf>
    <xf numFmtId="0" fontId="3" fillId="0" borderId="51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176" fontId="3" fillId="0" borderId="53" xfId="0" applyNumberFormat="1" applyFont="1" applyBorder="1" applyProtection="1">
      <alignment vertical="center"/>
      <protection locked="0"/>
    </xf>
    <xf numFmtId="176" fontId="3" fillId="0" borderId="52" xfId="0" applyNumberFormat="1" applyFont="1" applyBorder="1" applyProtection="1">
      <alignment vertical="center"/>
      <protection locked="0"/>
    </xf>
    <xf numFmtId="176" fontId="3" fillId="0" borderId="52" xfId="0" applyNumberFormat="1" applyFont="1" applyBorder="1" applyAlignment="1">
      <alignment horizontal="right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58" fontId="4" fillId="0" borderId="13" xfId="0" applyNumberFormat="1" applyFont="1" applyBorder="1" applyAlignment="1">
      <alignment horizontal="distributed" vertical="center"/>
    </xf>
    <xf numFmtId="58" fontId="4" fillId="0" borderId="14" xfId="0" applyNumberFormat="1" applyFont="1" applyBorder="1" applyAlignment="1">
      <alignment horizontal="distributed"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2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9" xfId="0" applyFont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D0B15-BE96-4CF8-8DC3-D60AB40D6C5E}">
  <sheetPr codeName="Sheet5">
    <pageSetUpPr fitToPage="1"/>
  </sheetPr>
  <dimension ref="A1:K41"/>
  <sheetViews>
    <sheetView tabSelected="1" view="pageBreakPreview" topLeftCell="A20" zoomScaleNormal="100" zoomScaleSheetLayoutView="100" workbookViewId="0">
      <selection activeCell="K27" sqref="K27"/>
    </sheetView>
  </sheetViews>
  <sheetFormatPr defaultColWidth="9" defaultRowHeight="13.5" x14ac:dyDescent="0.15"/>
  <cols>
    <col min="1" max="1" width="11.5" style="1" customWidth="1"/>
    <col min="2" max="2" width="6.5" style="1" customWidth="1"/>
    <col min="3" max="3" width="50.5" style="1" customWidth="1"/>
    <col min="4" max="4" width="5.5" style="1" customWidth="1"/>
    <col min="5" max="5" width="13.5" style="1" customWidth="1"/>
    <col min="6" max="6" width="14.75" style="1" customWidth="1"/>
    <col min="7" max="8" width="10.5" style="1" customWidth="1"/>
    <col min="9" max="9" width="13.125" style="1" bestFit="1" customWidth="1"/>
    <col min="10" max="11" width="10.5" style="1" customWidth="1"/>
    <col min="12" max="16384" width="9" style="1"/>
  </cols>
  <sheetData>
    <row r="1" spans="1:11" x14ac:dyDescent="0.15">
      <c r="A1" t="s">
        <v>0</v>
      </c>
      <c r="B1"/>
      <c r="C1"/>
      <c r="D1"/>
      <c r="E1"/>
      <c r="F1"/>
      <c r="G1"/>
      <c r="H1"/>
      <c r="I1"/>
      <c r="J1"/>
      <c r="K1"/>
    </row>
    <row r="2" spans="1:11" x14ac:dyDescent="0.15">
      <c r="A2"/>
      <c r="B2"/>
      <c r="C2"/>
      <c r="D2"/>
      <c r="E2"/>
      <c r="F2"/>
      <c r="G2"/>
      <c r="H2"/>
      <c r="I2"/>
      <c r="J2"/>
      <c r="K2" s="2" t="s">
        <v>1</v>
      </c>
    </row>
    <row r="3" spans="1:11" ht="15" customHeight="1" x14ac:dyDescent="0.15">
      <c r="A3" s="66" t="s">
        <v>2</v>
      </c>
      <c r="B3" s="67"/>
      <c r="C3" s="72" t="s">
        <v>3</v>
      </c>
      <c r="D3" s="72"/>
      <c r="E3" s="72"/>
      <c r="F3" s="73"/>
      <c r="G3" s="74" t="s">
        <v>4</v>
      </c>
      <c r="H3" s="72"/>
      <c r="I3" s="72"/>
      <c r="J3" s="72"/>
      <c r="K3" s="73"/>
    </row>
    <row r="4" spans="1:11" ht="27.75" customHeight="1" x14ac:dyDescent="0.15">
      <c r="A4" s="68"/>
      <c r="B4" s="69"/>
      <c r="C4" s="74" t="s">
        <v>5</v>
      </c>
      <c r="D4" s="72"/>
      <c r="E4" s="72"/>
      <c r="F4" s="73"/>
      <c r="G4" s="74" t="s">
        <v>6</v>
      </c>
      <c r="H4" s="72"/>
      <c r="I4" s="72"/>
      <c r="J4" s="73"/>
      <c r="K4" s="75" t="s">
        <v>7</v>
      </c>
    </row>
    <row r="5" spans="1:11" ht="27.75" customHeight="1" x14ac:dyDescent="0.15">
      <c r="A5" s="70"/>
      <c r="B5" s="71"/>
      <c r="C5" s="3" t="s">
        <v>8</v>
      </c>
      <c r="D5" s="4" t="s">
        <v>9</v>
      </c>
      <c r="E5" s="5" t="s">
        <v>10</v>
      </c>
      <c r="F5" s="5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76"/>
    </row>
    <row r="6" spans="1:11" ht="20.100000000000001" customHeight="1" thickBot="1" x14ac:dyDescent="0.2">
      <c r="A6" s="64">
        <v>45748</v>
      </c>
      <c r="B6" s="65">
        <v>43556</v>
      </c>
      <c r="C6" s="6"/>
      <c r="D6" s="7">
        <v>210</v>
      </c>
      <c r="E6" s="7">
        <v>22</v>
      </c>
      <c r="F6" s="7">
        <v>2</v>
      </c>
      <c r="G6" s="8">
        <f>SUMIF(G7:G19,"&gt;0")+SUMIF(G22:G23,"&gt;0")</f>
        <v>310985.81760499999</v>
      </c>
      <c r="H6" s="8">
        <f>SUMIF(H7:H19,"&gt;0")+SUMIF(H22:H23,"&gt;0")</f>
        <v>310977.06424699997</v>
      </c>
      <c r="I6" s="8">
        <f>SUMIF(I7:I19,"&gt;0")+SUMIF(I22:I23,"&gt;0")</f>
        <v>0.46989999999999998</v>
      </c>
      <c r="J6" s="8">
        <f>SUMIF(J7:J19,"&gt;0")+SUMIF(J22:J23,"&gt;0")</f>
        <v>8.2834579999999995</v>
      </c>
      <c r="K6" s="8">
        <f>SUMIF(K7:K19,"&gt;0")+SUMIF(K22:K23,"&gt;0")</f>
        <v>26971.52</v>
      </c>
    </row>
    <row r="7" spans="1:11" ht="45.75" customHeight="1" thickTop="1" x14ac:dyDescent="0.15">
      <c r="A7" s="9" t="s">
        <v>16</v>
      </c>
      <c r="B7" s="10" t="s">
        <v>17</v>
      </c>
      <c r="C7" s="11" t="s">
        <v>18</v>
      </c>
      <c r="D7" s="12">
        <v>4</v>
      </c>
      <c r="E7" s="12">
        <v>0</v>
      </c>
      <c r="F7" s="13">
        <v>0</v>
      </c>
      <c r="G7" s="14">
        <f t="shared" ref="G7:G18" si="0">SUMIF(H7:J7,"&gt;0")</f>
        <v>33900.754217000002</v>
      </c>
      <c r="H7" s="15">
        <v>33900.538026000002</v>
      </c>
      <c r="I7" s="15">
        <v>0</v>
      </c>
      <c r="J7" s="15">
        <v>0.21619100000000002</v>
      </c>
      <c r="K7" s="16">
        <v>0</v>
      </c>
    </row>
    <row r="8" spans="1:11" ht="56.25" customHeight="1" x14ac:dyDescent="0.15">
      <c r="A8" s="17" t="s">
        <v>19</v>
      </c>
      <c r="B8" s="18" t="s">
        <v>19</v>
      </c>
      <c r="C8" s="19" t="s">
        <v>20</v>
      </c>
      <c r="D8" s="20">
        <v>10</v>
      </c>
      <c r="E8" s="20">
        <v>0</v>
      </c>
      <c r="F8" s="20">
        <v>0</v>
      </c>
      <c r="G8" s="14">
        <f t="shared" si="0"/>
        <v>36536.937210000004</v>
      </c>
      <c r="H8" s="21">
        <v>36536.795873000003</v>
      </c>
      <c r="I8" s="21">
        <v>0</v>
      </c>
      <c r="J8" s="21">
        <v>0.14133699999999999</v>
      </c>
      <c r="K8" s="16">
        <v>1991.1999999999998</v>
      </c>
    </row>
    <row r="9" spans="1:11" ht="80.25" customHeight="1" x14ac:dyDescent="0.15">
      <c r="A9" s="17" t="s">
        <v>21</v>
      </c>
      <c r="B9" s="18" t="s">
        <v>21</v>
      </c>
      <c r="C9" s="19" t="s">
        <v>22</v>
      </c>
      <c r="D9" s="20">
        <v>17</v>
      </c>
      <c r="E9" s="20">
        <v>1</v>
      </c>
      <c r="F9" s="20">
        <v>0</v>
      </c>
      <c r="G9" s="14">
        <f t="shared" si="0"/>
        <v>21684.712298999999</v>
      </c>
      <c r="H9" s="21">
        <v>21684.116188</v>
      </c>
      <c r="I9" s="21">
        <v>5.5E-2</v>
      </c>
      <c r="J9" s="21">
        <v>0.54111100000000001</v>
      </c>
      <c r="K9" s="16">
        <v>1370.61</v>
      </c>
    </row>
    <row r="10" spans="1:11" ht="56.25" customHeight="1" x14ac:dyDescent="0.15">
      <c r="A10" s="17" t="s">
        <v>23</v>
      </c>
      <c r="B10" s="18" t="s">
        <v>23</v>
      </c>
      <c r="C10" s="19" t="s">
        <v>24</v>
      </c>
      <c r="D10" s="20">
        <v>12</v>
      </c>
      <c r="E10" s="20">
        <v>0</v>
      </c>
      <c r="F10" s="20">
        <v>0</v>
      </c>
      <c r="G10" s="14">
        <f t="shared" si="0"/>
        <v>17158.328452999998</v>
      </c>
      <c r="H10" s="21">
        <v>17157.748728999999</v>
      </c>
      <c r="I10" s="21">
        <v>6.0499999999999998E-2</v>
      </c>
      <c r="J10" s="21">
        <v>0.51922400000000002</v>
      </c>
      <c r="K10" s="16">
        <v>337.59</v>
      </c>
    </row>
    <row r="11" spans="1:11" ht="104.25" customHeight="1" x14ac:dyDescent="0.15">
      <c r="A11" s="22" t="s">
        <v>25</v>
      </c>
      <c r="B11" s="22" t="s">
        <v>25</v>
      </c>
      <c r="C11" s="19" t="s">
        <v>26</v>
      </c>
      <c r="D11" s="20">
        <v>30</v>
      </c>
      <c r="E11" s="20">
        <v>6</v>
      </c>
      <c r="F11" s="20">
        <v>0</v>
      </c>
      <c r="G11" s="14">
        <f t="shared" si="0"/>
        <v>24301.596252999996</v>
      </c>
      <c r="H11" s="21">
        <v>24300.210363999999</v>
      </c>
      <c r="I11" s="21">
        <v>0.1363</v>
      </c>
      <c r="J11" s="21">
        <v>1.2495890000000001</v>
      </c>
      <c r="K11" s="16">
        <v>4784.84</v>
      </c>
    </row>
    <row r="12" spans="1:11" ht="80.25" customHeight="1" x14ac:dyDescent="0.15">
      <c r="A12" s="17" t="s">
        <v>27</v>
      </c>
      <c r="B12" s="18" t="s">
        <v>27</v>
      </c>
      <c r="C12" s="19" t="s">
        <v>28</v>
      </c>
      <c r="D12" s="20">
        <v>17</v>
      </c>
      <c r="E12" s="20">
        <v>3</v>
      </c>
      <c r="F12" s="20">
        <v>0</v>
      </c>
      <c r="G12" s="14">
        <f t="shared" si="0"/>
        <v>16097.495128</v>
      </c>
      <c r="H12" s="21">
        <v>16096.581013999999</v>
      </c>
      <c r="I12" s="21">
        <v>0.11210000000000001</v>
      </c>
      <c r="J12" s="21">
        <v>0.802014</v>
      </c>
      <c r="K12" s="16">
        <v>988.1099999999999</v>
      </c>
    </row>
    <row r="13" spans="1:11" ht="80.25" customHeight="1" x14ac:dyDescent="0.15">
      <c r="A13" s="17" t="s">
        <v>29</v>
      </c>
      <c r="B13" s="18" t="s">
        <v>29</v>
      </c>
      <c r="C13" s="19" t="s">
        <v>30</v>
      </c>
      <c r="D13" s="20">
        <v>15</v>
      </c>
      <c r="E13" s="20">
        <v>0</v>
      </c>
      <c r="F13" s="20">
        <v>0</v>
      </c>
      <c r="G13" s="14">
        <f t="shared" si="0"/>
        <v>29946.805608999999</v>
      </c>
      <c r="H13" s="21">
        <v>29946.344684</v>
      </c>
      <c r="I13" s="21">
        <v>0</v>
      </c>
      <c r="J13" s="21">
        <v>0.46092499999999997</v>
      </c>
      <c r="K13" s="16">
        <v>1243.6999999999998</v>
      </c>
    </row>
    <row r="14" spans="1:11" ht="80.25" customHeight="1" x14ac:dyDescent="0.15">
      <c r="A14" s="17" t="s">
        <v>31</v>
      </c>
      <c r="B14" s="18" t="s">
        <v>31</v>
      </c>
      <c r="C14" s="19" t="s">
        <v>32</v>
      </c>
      <c r="D14" s="20">
        <v>17</v>
      </c>
      <c r="E14" s="20">
        <v>2</v>
      </c>
      <c r="F14" s="20">
        <v>0</v>
      </c>
      <c r="G14" s="14">
        <f t="shared" si="0"/>
        <v>29004.148958999998</v>
      </c>
      <c r="H14" s="21">
        <v>29003.343250999998</v>
      </c>
      <c r="I14" s="21">
        <v>0</v>
      </c>
      <c r="J14" s="21">
        <v>0.80570799999999998</v>
      </c>
      <c r="K14" s="16">
        <v>3842.2700000000004</v>
      </c>
    </row>
    <row r="15" spans="1:11" ht="80.25" customHeight="1" x14ac:dyDescent="0.15">
      <c r="A15" s="17" t="s">
        <v>33</v>
      </c>
      <c r="B15" s="18" t="s">
        <v>33</v>
      </c>
      <c r="C15" s="19" t="s">
        <v>34</v>
      </c>
      <c r="D15" s="20">
        <v>22</v>
      </c>
      <c r="E15" s="20">
        <v>0</v>
      </c>
      <c r="F15" s="20">
        <v>1</v>
      </c>
      <c r="G15" s="14">
        <f t="shared" si="0"/>
        <v>32210.877561000001</v>
      </c>
      <c r="H15" s="21">
        <v>32210.238463000002</v>
      </c>
      <c r="I15" s="21">
        <v>0</v>
      </c>
      <c r="J15" s="21">
        <v>0.63909800000000005</v>
      </c>
      <c r="K15" s="16">
        <v>3701.0899999999997</v>
      </c>
    </row>
    <row r="16" spans="1:11" ht="45.75" customHeight="1" x14ac:dyDescent="0.15">
      <c r="A16" s="17" t="s">
        <v>35</v>
      </c>
      <c r="B16" s="18" t="s">
        <v>36</v>
      </c>
      <c r="C16" s="19" t="s">
        <v>37</v>
      </c>
      <c r="D16" s="20">
        <v>4</v>
      </c>
      <c r="E16" s="20">
        <v>0</v>
      </c>
      <c r="F16" s="20">
        <v>0</v>
      </c>
      <c r="G16" s="14">
        <f t="shared" si="0"/>
        <v>16094.840112000002</v>
      </c>
      <c r="H16" s="21">
        <v>16094.334430000001</v>
      </c>
      <c r="I16" s="21">
        <v>0</v>
      </c>
      <c r="J16" s="21">
        <v>0.50568199999999996</v>
      </c>
      <c r="K16" s="16">
        <v>1248.3799999999999</v>
      </c>
    </row>
    <row r="17" spans="1:11" ht="80.25" customHeight="1" x14ac:dyDescent="0.15">
      <c r="A17" s="17" t="s">
        <v>36</v>
      </c>
      <c r="B17" s="18" t="s">
        <v>38</v>
      </c>
      <c r="C17" s="19" t="s">
        <v>39</v>
      </c>
      <c r="D17" s="20">
        <v>15</v>
      </c>
      <c r="E17" s="20">
        <v>1</v>
      </c>
      <c r="F17" s="20">
        <v>0</v>
      </c>
      <c r="G17" s="14">
        <f t="shared" si="0"/>
        <v>28653.675361000001</v>
      </c>
      <c r="H17" s="21">
        <v>28653.064992</v>
      </c>
      <c r="I17" s="21">
        <v>0</v>
      </c>
      <c r="J17" s="21">
        <v>0.61036900000000005</v>
      </c>
      <c r="K17" s="16">
        <v>1521.6799999999998</v>
      </c>
    </row>
    <row r="18" spans="1:11" ht="80.25" customHeight="1" x14ac:dyDescent="0.15">
      <c r="A18" s="17" t="s">
        <v>40</v>
      </c>
      <c r="B18" s="18" t="s">
        <v>41</v>
      </c>
      <c r="C18" s="19" t="s">
        <v>42</v>
      </c>
      <c r="D18" s="20">
        <v>3</v>
      </c>
      <c r="E18" s="20">
        <v>0</v>
      </c>
      <c r="F18" s="20">
        <v>0</v>
      </c>
      <c r="G18" s="14">
        <f t="shared" si="0"/>
        <v>1.167584</v>
      </c>
      <c r="H18" s="21">
        <v>0</v>
      </c>
      <c r="I18" s="21">
        <v>0</v>
      </c>
      <c r="J18" s="21">
        <v>1.167584</v>
      </c>
      <c r="K18" s="16"/>
    </row>
    <row r="19" spans="1:11" ht="18" customHeight="1" x14ac:dyDescent="0.15">
      <c r="A19" s="22" t="s">
        <v>43</v>
      </c>
      <c r="B19" s="23" t="s">
        <v>9</v>
      </c>
      <c r="C19" s="24" t="s">
        <v>44</v>
      </c>
      <c r="D19" s="25">
        <v>19</v>
      </c>
      <c r="E19" s="25">
        <v>4</v>
      </c>
      <c r="F19" s="25"/>
      <c r="G19" s="26">
        <f>SUMIF(G20:G21,"&gt;0")</f>
        <v>5651.9685570000011</v>
      </c>
      <c r="H19" s="26">
        <f>SUMIF(H20:H21,"&gt;0")</f>
        <v>5651.6793190000008</v>
      </c>
      <c r="I19" s="26">
        <f>SUMIF(I20:I21,"&gt;0")</f>
        <v>0.106</v>
      </c>
      <c r="J19" s="26">
        <f>SUMIF(J20:J21,"&gt;0")</f>
        <v>0.18323800000000001</v>
      </c>
      <c r="K19" s="26">
        <f>SUMIF(K20:K21,"&gt;0")</f>
        <v>2015.0500000000002</v>
      </c>
    </row>
    <row r="20" spans="1:11" ht="80.25" customHeight="1" x14ac:dyDescent="0.15">
      <c r="A20" s="27" t="s">
        <v>45</v>
      </c>
      <c r="B20" s="28" t="s">
        <v>46</v>
      </c>
      <c r="C20" s="29" t="s">
        <v>47</v>
      </c>
      <c r="D20" s="30">
        <v>14</v>
      </c>
      <c r="E20" s="30">
        <v>3</v>
      </c>
      <c r="F20" s="30"/>
      <c r="G20" s="31">
        <f>SUMIF(H20:J20,"&gt;0")</f>
        <v>4615.8781450000006</v>
      </c>
      <c r="H20" s="32">
        <v>4615.6160280000004</v>
      </c>
      <c r="I20" s="32">
        <v>0.106</v>
      </c>
      <c r="J20" s="32">
        <v>0.15611700000000001</v>
      </c>
      <c r="K20" s="31">
        <v>1828.19</v>
      </c>
    </row>
    <row r="21" spans="1:11" ht="45.75" customHeight="1" x14ac:dyDescent="0.15">
      <c r="A21" s="33" t="s">
        <v>45</v>
      </c>
      <c r="B21" s="34" t="s">
        <v>41</v>
      </c>
      <c r="C21" s="35" t="s">
        <v>48</v>
      </c>
      <c r="D21" s="36">
        <v>5</v>
      </c>
      <c r="E21" s="36">
        <v>1</v>
      </c>
      <c r="F21" s="36">
        <v>0</v>
      </c>
      <c r="G21" s="37">
        <f>SUMIF(H21:J21,"&gt;0")</f>
        <v>1036.0904120000002</v>
      </c>
      <c r="H21" s="38">
        <v>1036.0632910000002</v>
      </c>
      <c r="I21" s="38">
        <v>0</v>
      </c>
      <c r="J21" s="38">
        <v>2.7120999999999999E-2</v>
      </c>
      <c r="K21" s="31">
        <v>186.86</v>
      </c>
    </row>
    <row r="22" spans="1:11" ht="80.25" customHeight="1" x14ac:dyDescent="0.15">
      <c r="A22" s="17" t="s">
        <v>49</v>
      </c>
      <c r="B22" s="18" t="s">
        <v>50</v>
      </c>
      <c r="C22" s="19" t="s">
        <v>51</v>
      </c>
      <c r="D22" s="20">
        <v>14</v>
      </c>
      <c r="E22" s="20">
        <v>1</v>
      </c>
      <c r="F22" s="20">
        <v>1</v>
      </c>
      <c r="G22" s="14">
        <f>SUMIF(H22:J22,"&gt;0")</f>
        <v>11720.854417</v>
      </c>
      <c r="H22" s="21">
        <v>11720.624707000001</v>
      </c>
      <c r="I22" s="21">
        <v>0</v>
      </c>
      <c r="J22" s="21">
        <v>0.22971</v>
      </c>
      <c r="K22" s="16">
        <v>131</v>
      </c>
    </row>
    <row r="23" spans="1:11" ht="56.25" customHeight="1" x14ac:dyDescent="0.15">
      <c r="A23" s="39" t="s">
        <v>52</v>
      </c>
      <c r="B23" s="40" t="s">
        <v>53</v>
      </c>
      <c r="C23" s="41" t="s">
        <v>54</v>
      </c>
      <c r="D23" s="42">
        <v>11</v>
      </c>
      <c r="E23" s="42">
        <v>4</v>
      </c>
      <c r="F23" s="42">
        <v>0</v>
      </c>
      <c r="G23" s="43">
        <f>SUMIF(H23:J23,"&gt;0")</f>
        <v>8021.6558849999992</v>
      </c>
      <c r="H23" s="44">
        <v>8021.4442069999996</v>
      </c>
      <c r="I23" s="44">
        <v>0</v>
      </c>
      <c r="J23" s="44">
        <v>0.21167800000000001</v>
      </c>
      <c r="K23" s="45">
        <v>3796</v>
      </c>
    </row>
    <row r="24" spans="1:11" ht="18" customHeight="1" x14ac:dyDescent="0.15">
      <c r="A24" s="46" t="s">
        <v>55</v>
      </c>
      <c r="B24" s="47" t="s">
        <v>17</v>
      </c>
      <c r="C24" s="48" t="s">
        <v>56</v>
      </c>
      <c r="D24" s="49">
        <v>4</v>
      </c>
      <c r="E24" s="49">
        <v>0</v>
      </c>
      <c r="F24" s="49">
        <v>0</v>
      </c>
      <c r="G24" s="50">
        <f t="shared" ref="G24:J27" si="1">SUMIF(G7,"&gt;0")</f>
        <v>33900.754217000002</v>
      </c>
      <c r="H24" s="50">
        <f t="shared" si="1"/>
        <v>33900.538026000002</v>
      </c>
      <c r="I24" s="50">
        <f t="shared" si="1"/>
        <v>0</v>
      </c>
      <c r="J24" s="50">
        <f t="shared" si="1"/>
        <v>0.21619100000000002</v>
      </c>
      <c r="K24" s="50">
        <v>0</v>
      </c>
    </row>
    <row r="25" spans="1:11" ht="18" customHeight="1" x14ac:dyDescent="0.15">
      <c r="A25" s="27"/>
      <c r="B25" s="22" t="s">
        <v>19</v>
      </c>
      <c r="C25" s="51" t="s">
        <v>57</v>
      </c>
      <c r="D25" s="52">
        <v>10</v>
      </c>
      <c r="E25" s="52">
        <v>0</v>
      </c>
      <c r="F25" s="52">
        <v>0</v>
      </c>
      <c r="G25" s="53">
        <f t="shared" si="1"/>
        <v>36536.937210000004</v>
      </c>
      <c r="H25" s="53">
        <f t="shared" si="1"/>
        <v>36536.795873000003</v>
      </c>
      <c r="I25" s="53">
        <f t="shared" si="1"/>
        <v>0</v>
      </c>
      <c r="J25" s="53">
        <f t="shared" si="1"/>
        <v>0.14133699999999999</v>
      </c>
      <c r="K25" s="53">
        <v>1991.1999999999998</v>
      </c>
    </row>
    <row r="26" spans="1:11" ht="18" customHeight="1" x14ac:dyDescent="0.15">
      <c r="A26" s="27"/>
      <c r="B26" s="18" t="s">
        <v>21</v>
      </c>
      <c r="C26" s="54" t="s">
        <v>58</v>
      </c>
      <c r="D26" s="55">
        <v>17</v>
      </c>
      <c r="E26" s="55">
        <v>1</v>
      </c>
      <c r="F26" s="55">
        <v>0</v>
      </c>
      <c r="G26" s="56">
        <f t="shared" si="1"/>
        <v>21684.712298999999</v>
      </c>
      <c r="H26" s="56">
        <f t="shared" si="1"/>
        <v>21684.116188</v>
      </c>
      <c r="I26" s="56">
        <f t="shared" si="1"/>
        <v>5.5E-2</v>
      </c>
      <c r="J26" s="56">
        <f t="shared" si="1"/>
        <v>0.54111100000000001</v>
      </c>
      <c r="K26" s="56">
        <v>1370.61</v>
      </c>
    </row>
    <row r="27" spans="1:11" ht="18" customHeight="1" x14ac:dyDescent="0.15">
      <c r="A27" s="27"/>
      <c r="B27" s="18" t="s">
        <v>23</v>
      </c>
      <c r="C27" s="54" t="s">
        <v>59</v>
      </c>
      <c r="D27" s="55">
        <v>12</v>
      </c>
      <c r="E27" s="55">
        <v>0</v>
      </c>
      <c r="F27" s="55">
        <v>0</v>
      </c>
      <c r="G27" s="56">
        <f t="shared" si="1"/>
        <v>17158.328452999998</v>
      </c>
      <c r="H27" s="56">
        <f t="shared" si="1"/>
        <v>17157.748728999999</v>
      </c>
      <c r="I27" s="56">
        <f t="shared" si="1"/>
        <v>6.0499999999999998E-2</v>
      </c>
      <c r="J27" s="56">
        <f t="shared" si="1"/>
        <v>0.51922400000000002</v>
      </c>
      <c r="K27" s="56">
        <v>337.59</v>
      </c>
    </row>
    <row r="28" spans="1:11" ht="18" customHeight="1" x14ac:dyDescent="0.15">
      <c r="A28" s="27"/>
      <c r="B28" s="18" t="s">
        <v>46</v>
      </c>
      <c r="C28" s="54" t="s">
        <v>60</v>
      </c>
      <c r="D28" s="55">
        <v>14</v>
      </c>
      <c r="E28" s="55">
        <v>3</v>
      </c>
      <c r="F28" s="55">
        <v>0</v>
      </c>
      <c r="G28" s="56">
        <f>SUMIF(G20,"&gt;0")</f>
        <v>4615.8781450000006</v>
      </c>
      <c r="H28" s="56">
        <f>SUMIF(H20,"&gt;0")</f>
        <v>4615.6160280000004</v>
      </c>
      <c r="I28" s="56">
        <f>SUMIF(I20,"&gt;0")</f>
        <v>0.106</v>
      </c>
      <c r="J28" s="56">
        <f>SUMIF(J20,"&gt;0")</f>
        <v>0.15611700000000001</v>
      </c>
      <c r="K28" s="56">
        <v>1828.19</v>
      </c>
    </row>
    <row r="29" spans="1:11" ht="18" customHeight="1" x14ac:dyDescent="0.15">
      <c r="A29" s="27"/>
      <c r="B29" s="18" t="s">
        <v>41</v>
      </c>
      <c r="C29" s="54" t="s">
        <v>61</v>
      </c>
      <c r="D29" s="55">
        <v>6</v>
      </c>
      <c r="E29" s="55">
        <v>1</v>
      </c>
      <c r="F29" s="55">
        <v>0</v>
      </c>
      <c r="G29" s="56">
        <f>SUMIF(G18,"&gt;0")+SUMIF(G21,"&gt;0")</f>
        <v>1037.2579960000003</v>
      </c>
      <c r="H29" s="56">
        <f>SUMIF(H18,"&gt;0")+SUMIF(H21,"&gt;0")</f>
        <v>1036.0632910000002</v>
      </c>
      <c r="I29" s="56">
        <f>SUMIF(I18,"&gt;0")+SUMIF(I21,"&gt;0")</f>
        <v>0</v>
      </c>
      <c r="J29" s="56">
        <f>SUMIF(J18,"&gt;0")+SUMIF(J21,"&gt;0")</f>
        <v>1.1947049999999999</v>
      </c>
      <c r="K29" s="56">
        <v>186.86</v>
      </c>
    </row>
    <row r="30" spans="1:11" ht="18" customHeight="1" x14ac:dyDescent="0.15">
      <c r="A30" s="27"/>
      <c r="B30" s="18" t="s">
        <v>25</v>
      </c>
      <c r="C30" s="54" t="s">
        <v>62</v>
      </c>
      <c r="D30" s="55">
        <v>30</v>
      </c>
      <c r="E30" s="55">
        <v>6</v>
      </c>
      <c r="F30" s="55">
        <v>0</v>
      </c>
      <c r="G30" s="56">
        <f>SUMIF(G11,"&gt;0")</f>
        <v>24301.596252999996</v>
      </c>
      <c r="H30" s="56">
        <f>SUMIF(H11,"&gt;0")</f>
        <v>24300.210363999999</v>
      </c>
      <c r="I30" s="56">
        <f>SUMIF(I11,"&gt;0")</f>
        <v>0.1363</v>
      </c>
      <c r="J30" s="56">
        <f>SUMIF(J11,"&gt;0")</f>
        <v>1.2495890000000001</v>
      </c>
      <c r="K30" s="56">
        <v>4784.84</v>
      </c>
    </row>
    <row r="31" spans="1:11" ht="18" customHeight="1" x14ac:dyDescent="0.15">
      <c r="A31" s="27"/>
      <c r="B31" s="18" t="s">
        <v>50</v>
      </c>
      <c r="C31" s="54" t="s">
        <v>63</v>
      </c>
      <c r="D31" s="55">
        <v>15</v>
      </c>
      <c r="E31" s="55">
        <v>1</v>
      </c>
      <c r="F31" s="55">
        <v>1</v>
      </c>
      <c r="G31" s="56">
        <f>SUMIF(G22,"&gt;0")</f>
        <v>11720.854417</v>
      </c>
      <c r="H31" s="56">
        <f>SUMIF(H22,"&gt;0")</f>
        <v>11720.624707000001</v>
      </c>
      <c r="I31" s="56">
        <f>SUMIF(I22,"&gt;0")</f>
        <v>0</v>
      </c>
      <c r="J31" s="56">
        <f>SUMIF(J22,"&gt;0")</f>
        <v>0.22971</v>
      </c>
      <c r="K31" s="56">
        <v>131</v>
      </c>
    </row>
    <row r="32" spans="1:11" ht="18" customHeight="1" x14ac:dyDescent="0.15">
      <c r="A32" s="27"/>
      <c r="B32" s="18" t="s">
        <v>27</v>
      </c>
      <c r="C32" s="54" t="s">
        <v>64</v>
      </c>
      <c r="D32" s="55">
        <v>17</v>
      </c>
      <c r="E32" s="55">
        <v>3</v>
      </c>
      <c r="F32" s="55">
        <v>0</v>
      </c>
      <c r="G32" s="56">
        <f t="shared" ref="G32:J35" si="2">SUMIF(G12,"&gt;0")</f>
        <v>16097.495128</v>
      </c>
      <c r="H32" s="56">
        <f t="shared" si="2"/>
        <v>16096.581013999999</v>
      </c>
      <c r="I32" s="56">
        <f t="shared" si="2"/>
        <v>0.11210000000000001</v>
      </c>
      <c r="J32" s="56">
        <f t="shared" si="2"/>
        <v>0.802014</v>
      </c>
      <c r="K32" s="56">
        <v>988.1099999999999</v>
      </c>
    </row>
    <row r="33" spans="1:11" ht="18" customHeight="1" x14ac:dyDescent="0.15">
      <c r="A33" s="27"/>
      <c r="B33" s="18" t="s">
        <v>29</v>
      </c>
      <c r="C33" s="54" t="s">
        <v>65</v>
      </c>
      <c r="D33" s="55">
        <v>15</v>
      </c>
      <c r="E33" s="55">
        <v>0</v>
      </c>
      <c r="F33" s="55">
        <v>0</v>
      </c>
      <c r="G33" s="56">
        <f t="shared" si="2"/>
        <v>29946.805608999999</v>
      </c>
      <c r="H33" s="56">
        <f t="shared" si="2"/>
        <v>29946.344684</v>
      </c>
      <c r="I33" s="56">
        <f t="shared" si="2"/>
        <v>0</v>
      </c>
      <c r="J33" s="56">
        <f t="shared" si="2"/>
        <v>0.46092499999999997</v>
      </c>
      <c r="K33" s="56">
        <v>1243.6999999999998</v>
      </c>
    </row>
    <row r="34" spans="1:11" ht="18" customHeight="1" x14ac:dyDescent="0.15">
      <c r="A34" s="27"/>
      <c r="B34" s="18" t="s">
        <v>31</v>
      </c>
      <c r="C34" s="54" t="s">
        <v>66</v>
      </c>
      <c r="D34" s="55">
        <v>17</v>
      </c>
      <c r="E34" s="55">
        <v>2</v>
      </c>
      <c r="F34" s="55">
        <v>0</v>
      </c>
      <c r="G34" s="56">
        <f t="shared" si="2"/>
        <v>29004.148958999998</v>
      </c>
      <c r="H34" s="56">
        <f t="shared" si="2"/>
        <v>29003.343250999998</v>
      </c>
      <c r="I34" s="56">
        <f t="shared" si="2"/>
        <v>0</v>
      </c>
      <c r="J34" s="56">
        <f t="shared" si="2"/>
        <v>0.80570799999999998</v>
      </c>
      <c r="K34" s="56">
        <v>3842.2700000000004</v>
      </c>
    </row>
    <row r="35" spans="1:11" ht="18" customHeight="1" x14ac:dyDescent="0.15">
      <c r="A35" s="27"/>
      <c r="B35" s="18" t="s">
        <v>33</v>
      </c>
      <c r="C35" s="54" t="s">
        <v>67</v>
      </c>
      <c r="D35" s="55">
        <v>23</v>
      </c>
      <c r="E35" s="55">
        <v>0</v>
      </c>
      <c r="F35" s="55">
        <v>1</v>
      </c>
      <c r="G35" s="56">
        <f t="shared" si="2"/>
        <v>32210.877561000001</v>
      </c>
      <c r="H35" s="56">
        <f t="shared" si="2"/>
        <v>32210.238463000002</v>
      </c>
      <c r="I35" s="56">
        <f t="shared" si="2"/>
        <v>0</v>
      </c>
      <c r="J35" s="56">
        <f t="shared" si="2"/>
        <v>0.63909800000000005</v>
      </c>
      <c r="K35" s="56">
        <v>3701.0899999999997</v>
      </c>
    </row>
    <row r="36" spans="1:11" ht="18" customHeight="1" x14ac:dyDescent="0.15">
      <c r="A36" s="27"/>
      <c r="B36" s="18" t="s">
        <v>36</v>
      </c>
      <c r="C36" s="54" t="s">
        <v>68</v>
      </c>
      <c r="D36" s="55">
        <v>19</v>
      </c>
      <c r="E36" s="55">
        <v>1</v>
      </c>
      <c r="F36" s="55">
        <v>0</v>
      </c>
      <c r="G36" s="56">
        <f>SUMIF(G16:G17,"&gt;0")</f>
        <v>44748.515473000007</v>
      </c>
      <c r="H36" s="56">
        <f>SUMIF(H16:H17,"&gt;0")</f>
        <v>44747.399422000002</v>
      </c>
      <c r="I36" s="56">
        <f>SUMIF(I16:I17,"&gt;0")</f>
        <v>0</v>
      </c>
      <c r="J36" s="56">
        <f>SUMIF(J16:J17,"&gt;0")</f>
        <v>1.1160510000000001</v>
      </c>
      <c r="K36" s="56">
        <v>2770.0599999999995</v>
      </c>
    </row>
    <row r="37" spans="1:11" ht="18" customHeight="1" x14ac:dyDescent="0.15">
      <c r="A37" s="57"/>
      <c r="B37" s="58" t="s">
        <v>53</v>
      </c>
      <c r="C37" s="59" t="s">
        <v>69</v>
      </c>
      <c r="D37" s="60">
        <v>11</v>
      </c>
      <c r="E37" s="60">
        <v>4</v>
      </c>
      <c r="F37" s="60">
        <v>0</v>
      </c>
      <c r="G37" s="61">
        <f>SUMIF(G23,"&gt;0")</f>
        <v>8021.6558849999992</v>
      </c>
      <c r="H37" s="61">
        <f>SUMIF(H23,"&gt;0")</f>
        <v>8021.4442069999996</v>
      </c>
      <c r="I37" s="61">
        <f>SUMIF(I23,"&gt;0")</f>
        <v>0</v>
      </c>
      <c r="J37" s="61">
        <f>SUMIF(J23,"&gt;0")</f>
        <v>0.21167800000000001</v>
      </c>
      <c r="K37" s="61">
        <v>3796</v>
      </c>
    </row>
    <row r="38" spans="1:11" s="63" customFormat="1" ht="13.5" customHeight="1" x14ac:dyDescent="0.15">
      <c r="A38" s="62" t="s">
        <v>70</v>
      </c>
    </row>
    <row r="39" spans="1:11" s="63" customFormat="1" ht="13.5" customHeight="1" x14ac:dyDescent="0.15">
      <c r="A39" s="62" t="s">
        <v>71</v>
      </c>
    </row>
    <row r="40" spans="1:11" s="63" customFormat="1" ht="13.5" customHeight="1" x14ac:dyDescent="0.15">
      <c r="A40" s="62" t="s">
        <v>72</v>
      </c>
      <c r="B40"/>
    </row>
    <row r="41" spans="1:11" s="63" customFormat="1" ht="13.5" customHeight="1" x14ac:dyDescent="0.15">
      <c r="A41" s="62" t="s">
        <v>73</v>
      </c>
      <c r="B41"/>
    </row>
  </sheetData>
  <sheetProtection autoFilter="0"/>
  <mergeCells count="7">
    <mergeCell ref="A6:B6"/>
    <mergeCell ref="A3:B5"/>
    <mergeCell ref="C3:F3"/>
    <mergeCell ref="G3:K3"/>
    <mergeCell ref="C4:F4"/>
    <mergeCell ref="G4:J4"/>
    <mergeCell ref="K4:K5"/>
  </mergeCells>
  <phoneticPr fontId="2"/>
  <dataValidations count="1">
    <dataValidation type="decimal" operator="greaterThanOrEqual" allowBlank="1" showInputMessage="1" showErrorMessage="1" sqref="H20:K41 D7:F41 H7:K18" xr:uid="{AD71CF41-8885-4698-8E65-67B9CE932B2A}">
      <formula1>0</formula1>
    </dataValidation>
  </dataValidations>
  <pageMargins left="0.39370078740157483" right="0.39370078740157483" top="0.78740157480314965" bottom="0.39370078740157483" header="0" footer="0"/>
  <pageSetup paperSize="9" scale="61" fitToHeight="0" pageOrder="overThenDown" orientation="portrait" r:id="rId1"/>
  <headerFooter alignWithMargins="0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1-1</vt:lpstr>
      <vt:lpstr>'1-1'!Print_Titles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2026-02-27T07:11:05Z</dcterms:created>
  <dcterms:modified xsi:type="dcterms:W3CDTF">2026-02-27T07:11:29Z</dcterms:modified>
</cp:coreProperties>
</file>